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clement.kayibanda\Downloads\"/>
    </mc:Choice>
  </mc:AlternateContent>
  <xr:revisionPtr revIDLastSave="0" documentId="13_ncr:1_{A468BD75-AFE8-4429-9E89-E9BDEEC6BF56}" xr6:coauthVersionLast="47" xr6:coauthVersionMax="47" xr10:uidLastSave="{00000000-0000-0000-0000-000000000000}"/>
  <bookViews>
    <workbookView xWindow="-120" yWindow="-120" windowWidth="20730" windowHeight="11040" xr2:uid="{821CB3FB-EE87-4358-98CA-9F97C57A6BA6}"/>
  </bookViews>
  <sheets>
    <sheet name="SUMMARY" sheetId="7" r:id="rId1"/>
    <sheet name="HQ" sheetId="1" r:id="rId2"/>
    <sheet name="RUBAVU" sheetId="2" r:id="rId3"/>
    <sheet name="MUSANZE" sheetId="3" r:id="rId4"/>
    <sheet name="RUSIZI" sheetId="4" r:id="rId5"/>
    <sheet name="KINYINYA" sheetId="5"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6" i="1" l="1"/>
  <c r="F57" i="1"/>
  <c r="F59" i="1"/>
  <c r="F61" i="1"/>
  <c r="F63" i="1"/>
  <c r="F65" i="1"/>
  <c r="F67" i="1"/>
  <c r="F69" i="1"/>
  <c r="F70" i="1"/>
  <c r="F72" i="1"/>
  <c r="F55" i="1"/>
  <c r="F73" i="1" l="1"/>
  <c r="F23" i="4"/>
  <c r="F5" i="7" s="1"/>
  <c r="F19" i="4"/>
  <c r="F20" i="4"/>
  <c r="F18" i="4"/>
  <c r="F15" i="4"/>
  <c r="F14" i="4"/>
  <c r="F11" i="4"/>
  <c r="F12" i="4" s="1"/>
  <c r="F24" i="4" s="1"/>
  <c r="F6" i="7" s="1"/>
  <c r="F8" i="4"/>
  <c r="F9" i="4" s="1"/>
  <c r="F5" i="4"/>
  <c r="F6" i="4" s="1"/>
  <c r="F22" i="4" s="1"/>
  <c r="F4" i="7" s="1"/>
  <c r="F51" i="3"/>
  <c r="F66" i="3"/>
  <c r="F67" i="3"/>
  <c r="F68" i="3"/>
  <c r="F69" i="3"/>
  <c r="F70" i="3"/>
  <c r="F71" i="3"/>
  <c r="F65" i="3"/>
  <c r="F61" i="3"/>
  <c r="F62" i="3"/>
  <c r="F60" i="3"/>
  <c r="F57" i="3"/>
  <c r="F56" i="3"/>
  <c r="F52" i="3"/>
  <c r="F53" i="3"/>
  <c r="F50" i="3"/>
  <c r="F31" i="3"/>
  <c r="F33" i="3"/>
  <c r="F35" i="3"/>
  <c r="F36" i="3"/>
  <c r="F37" i="3"/>
  <c r="F39" i="3"/>
  <c r="F41" i="3"/>
  <c r="F42" i="3"/>
  <c r="F44" i="3"/>
  <c r="F45" i="3"/>
  <c r="F47" i="3"/>
  <c r="F29" i="3"/>
  <c r="F8" i="3"/>
  <c r="F9" i="3"/>
  <c r="F11" i="3"/>
  <c r="F12" i="3"/>
  <c r="F14" i="3"/>
  <c r="F15" i="3"/>
  <c r="F17" i="3"/>
  <c r="F19" i="3"/>
  <c r="F20" i="3"/>
  <c r="F22" i="3"/>
  <c r="F24" i="3"/>
  <c r="F25" i="3"/>
  <c r="F6" i="3"/>
  <c r="F39" i="2"/>
  <c r="F40" i="2"/>
  <c r="F41" i="2"/>
  <c r="F42" i="2"/>
  <c r="F38" i="2"/>
  <c r="F43" i="2" s="1"/>
  <c r="F49" i="2" s="1"/>
  <c r="D10" i="7" s="1"/>
  <c r="F35" i="2"/>
  <c r="F34" i="2"/>
  <c r="F31" i="2"/>
  <c r="F32" i="2" s="1"/>
  <c r="F47" i="2" s="1"/>
  <c r="D7" i="7" s="1"/>
  <c r="F29" i="2"/>
  <c r="F46" i="2" s="1"/>
  <c r="D6" i="7" s="1"/>
  <c r="F27" i="2"/>
  <c r="F28" i="2"/>
  <c r="F26" i="2"/>
  <c r="F19" i="2"/>
  <c r="F21" i="2"/>
  <c r="F23" i="2"/>
  <c r="F18" i="2"/>
  <c r="F8" i="2"/>
  <c r="F9" i="2"/>
  <c r="F11" i="2"/>
  <c r="F12" i="2"/>
  <c r="F14" i="2"/>
  <c r="F6" i="2"/>
  <c r="F105" i="1"/>
  <c r="F99" i="1"/>
  <c r="F100" i="1"/>
  <c r="F101" i="1"/>
  <c r="F102" i="1"/>
  <c r="F98" i="1"/>
  <c r="F92" i="1"/>
  <c r="F93" i="1"/>
  <c r="F94" i="1"/>
  <c r="F95" i="1"/>
  <c r="F91" i="1"/>
  <c r="F96" i="1" s="1"/>
  <c r="F86" i="1"/>
  <c r="F87" i="1"/>
  <c r="F88" i="1"/>
  <c r="F85" i="1"/>
  <c r="F89" i="1" s="1"/>
  <c r="F108" i="1" s="1"/>
  <c r="C8" i="7" s="1"/>
  <c r="F82" i="1"/>
  <c r="F81" i="1"/>
  <c r="F83" i="1" s="1"/>
  <c r="F76" i="1"/>
  <c r="F77" i="1"/>
  <c r="F78" i="1"/>
  <c r="F75" i="1"/>
  <c r="F8" i="1"/>
  <c r="F9" i="1"/>
  <c r="F11" i="1"/>
  <c r="F12" i="1"/>
  <c r="F14" i="1"/>
  <c r="F15" i="1"/>
  <c r="F17" i="1"/>
  <c r="F18" i="1"/>
  <c r="F20" i="1"/>
  <c r="F22" i="1"/>
  <c r="F24" i="1"/>
  <c r="F25" i="1"/>
  <c r="F27" i="1"/>
  <c r="F28" i="1"/>
  <c r="F30" i="1"/>
  <c r="F31" i="1"/>
  <c r="F33" i="1"/>
  <c r="F34" i="1"/>
  <c r="F36" i="1"/>
  <c r="F37" i="1"/>
  <c r="F39" i="1"/>
  <c r="F41" i="1"/>
  <c r="F42" i="1"/>
  <c r="F44" i="1"/>
  <c r="F45" i="1"/>
  <c r="F47" i="1"/>
  <c r="F49" i="1"/>
  <c r="F51" i="1"/>
  <c r="F6" i="1"/>
  <c r="D11" i="5"/>
  <c r="F11" i="5" s="1"/>
  <c r="D8" i="5"/>
  <c r="F8" i="5" s="1"/>
  <c r="F9" i="5" s="1"/>
  <c r="G5" i="7" s="1"/>
  <c r="F79" i="1" l="1"/>
  <c r="F106" i="1" s="1"/>
  <c r="C6" i="7" s="1"/>
  <c r="C5" i="7"/>
  <c r="F21" i="4"/>
  <c r="F26" i="4" s="1"/>
  <c r="F10" i="7" s="1"/>
  <c r="F16" i="4"/>
  <c r="F25" i="4" s="1"/>
  <c r="F7" i="7" s="1"/>
  <c r="F52" i="1"/>
  <c r="F104" i="1" s="1"/>
  <c r="C4" i="7" s="1"/>
  <c r="F103" i="1"/>
  <c r="F111" i="1" s="1"/>
  <c r="F36" i="2"/>
  <c r="F48" i="2" s="1"/>
  <c r="D8" i="7" s="1"/>
  <c r="H8" i="7" s="1"/>
  <c r="F54" i="3"/>
  <c r="F75" i="3" s="1"/>
  <c r="E6" i="7" s="1"/>
  <c r="F72" i="3"/>
  <c r="F78" i="3" s="1"/>
  <c r="E10" i="7" s="1"/>
  <c r="F63" i="3"/>
  <c r="F77" i="3" s="1"/>
  <c r="E8" i="7" s="1"/>
  <c r="F26" i="3"/>
  <c r="F73" i="3" s="1"/>
  <c r="F48" i="3"/>
  <c r="F74" i="3" s="1"/>
  <c r="E5" i="7" s="1"/>
  <c r="F58" i="3"/>
  <c r="F76" i="3" s="1"/>
  <c r="E7" i="7" s="1"/>
  <c r="F24" i="2"/>
  <c r="F45" i="2" s="1"/>
  <c r="D5" i="7" s="1"/>
  <c r="F15" i="2"/>
  <c r="F44" i="2" s="1"/>
  <c r="F50" i="2" l="1"/>
  <c r="D4" i="7"/>
  <c r="E4" i="7"/>
  <c r="F79" i="3"/>
  <c r="F27" i="4"/>
  <c r="H5" i="7"/>
  <c r="F107" i="1"/>
  <c r="F109" i="1"/>
  <c r="C9" i="7" s="1"/>
  <c r="H9" i="7" s="1"/>
  <c r="C7" i="7" l="1"/>
  <c r="H7" i="7" s="1"/>
  <c r="F110" i="1"/>
  <c r="C10" i="7" s="1"/>
  <c r="H10" i="7" s="1"/>
  <c r="F112" i="1" l="1"/>
  <c r="D5" i="5"/>
  <c r="F5" i="5" s="1"/>
  <c r="F6" i="5" s="1"/>
  <c r="D12" i="5"/>
  <c r="F12" i="5" s="1"/>
  <c r="F13" i="5" s="1"/>
  <c r="G6" i="7" s="1"/>
  <c r="H6" i="7" s="1"/>
  <c r="G4" i="7" l="1"/>
  <c r="H4" i="7" s="1"/>
  <c r="H11" i="7" s="1"/>
  <c r="F14" i="5"/>
</calcChain>
</file>

<file path=xl/sharedStrings.xml><?xml version="1.0" encoding="utf-8"?>
<sst xmlns="http://schemas.openxmlformats.org/spreadsheetml/2006/main" count="458" uniqueCount="157">
  <si>
    <t xml:space="preserve">Description </t>
  </si>
  <si>
    <t xml:space="preserve">Quantity </t>
  </si>
  <si>
    <t xml:space="preserve">Unity </t>
  </si>
  <si>
    <t>I. PAINTS</t>
  </si>
  <si>
    <t>II. FROSTER WINDOWS AND DOORS</t>
  </si>
  <si>
    <t>III. OUTSIDE BOARDS and SIGNALITICS</t>
  </si>
  <si>
    <t>IV. INSIDE LOGOS</t>
  </si>
  <si>
    <t xml:space="preserve">Reception </t>
  </si>
  <si>
    <t xml:space="preserve">Client relations office </t>
  </si>
  <si>
    <t xml:space="preserve">Phlebotomy room </t>
  </si>
  <si>
    <t xml:space="preserve">Front room </t>
  </si>
  <si>
    <t xml:space="preserve">Sample collection </t>
  </si>
  <si>
    <t xml:space="preserve">Corridor to extraction </t>
  </si>
  <si>
    <t xml:space="preserve">Lab manager office </t>
  </si>
  <si>
    <t xml:space="preserve">Corridor to lab manager office </t>
  </si>
  <si>
    <t xml:space="preserve">Laboratory </t>
  </si>
  <si>
    <t xml:space="preserve">Conference room </t>
  </si>
  <si>
    <t xml:space="preserve">General manager office </t>
  </si>
  <si>
    <t xml:space="preserve">Common area room </t>
  </si>
  <si>
    <t xml:space="preserve">Server room </t>
  </si>
  <si>
    <t xml:space="preserve">Kitchen </t>
  </si>
  <si>
    <t xml:space="preserve">Corridor to Histology </t>
  </si>
  <si>
    <t xml:space="preserve">Pathologist office </t>
  </si>
  <si>
    <t xml:space="preserve">Histology room </t>
  </si>
  <si>
    <t xml:space="preserve">Front outside corridor </t>
  </si>
  <si>
    <t xml:space="preserve">Left outside corridor </t>
  </si>
  <si>
    <t xml:space="preserve">Corridor to Laboratory </t>
  </si>
  <si>
    <t>Purple color to be replaced by 3 coats white color</t>
  </si>
  <si>
    <t>SM</t>
  </si>
  <si>
    <t xml:space="preserve">Aqua color to be repaired by 2 coats </t>
  </si>
  <si>
    <t xml:space="preserve">Amount </t>
  </si>
  <si>
    <t xml:space="preserve">Total </t>
  </si>
  <si>
    <t>Proposal for Rebranding &amp; Site Upgrades – Cerba Lancet Rwanda (Headquater)</t>
  </si>
  <si>
    <t xml:space="preserve">Corridor to phlebotomy and laboratory </t>
  </si>
  <si>
    <t xml:space="preserve">Corridor to laboratory and server room </t>
  </si>
  <si>
    <t>Consultation room</t>
  </si>
  <si>
    <t>Corridor to kitchen</t>
  </si>
  <si>
    <t xml:space="preserve">Corridor </t>
  </si>
  <si>
    <t>SQM</t>
  </si>
  <si>
    <t>Pcs</t>
  </si>
  <si>
    <t>Supply and apply three coats of first grade  good quality cleanable wall  silk vinyl emulsion paint internally as approved by the client,purple color to be replaced by white color</t>
  </si>
  <si>
    <t>Supply and apply two coats of first grade  good quality cleanable wall  silk vinyl emulsion paint internally as approved by the client,Aqua color to be repaired</t>
  </si>
  <si>
    <t>Proposal for Rebranding &amp; Site Upgrades – Cerba Lancet Rwanda (Rubavu)</t>
  </si>
  <si>
    <t>Proposal for Rebranding &amp; Site Upgrades – Cerba Lancet Rwanda (Musanze)</t>
  </si>
  <si>
    <t>Proposal for Rebranding &amp; Site Upgrades – Cerba Lancet Rwanda (Rusizi)</t>
  </si>
  <si>
    <t>Proposal for Rebranding &amp; Site Upgrades – Cerba Lancet Rwanda (Kinyinya)</t>
  </si>
  <si>
    <t>Supply and installation of grey frosted strip /band  in existing doors. The price to include  removing all existing blue films in doors .</t>
  </si>
  <si>
    <t>Supply and installation of grey frosted strip /band  in existing windows. The price to include  removing all existing blue films in windows .</t>
  </si>
  <si>
    <t>NO</t>
  </si>
  <si>
    <t>Supply and apply three coats of first grade  good quality cleanable wall  silk vinyl emulsion paint internally as approved by the client,Aqua color to be repaired</t>
  </si>
  <si>
    <t>Supply and apply three coats of first grade  good quality cleanable wall  silk vinyl emulsion paint internally as approved by the client,Aqua color to be replaced by white color</t>
  </si>
  <si>
    <t>Supply and apply three coats of first grade  good quality cleanable wall  silk vinyl emulsion paint internally as approved by the client,white color to be repaired</t>
  </si>
  <si>
    <r>
      <t xml:space="preserve"> </t>
    </r>
    <r>
      <rPr>
        <b/>
        <sz val="12"/>
        <color theme="1" tint="4.9989318521683403E-2"/>
        <rFont val="Times New Roman"/>
        <family val="1"/>
      </rPr>
      <t>V. DOORS AND WINDOWS MONOGRAM</t>
    </r>
  </si>
  <si>
    <t>Supply and installation of 3/4 grey frosted strip /band  in existing doors. The price to include  removing all existing blue films in doors .</t>
  </si>
  <si>
    <t>Supply and apply three  coats of first grade  good quality cleanable wall  silk vinyl emulsion paint internally as approved by the client,Aqua color to be repaired</t>
  </si>
  <si>
    <t>Supply and apply three coats of first grade  good quality cleanable wall  silk vinyl emulsion paint internally as approved by the client,purple and Aqua color to be replaced by white color</t>
  </si>
  <si>
    <t>V. DOORS AND WINDOWS MONOGRAM</t>
  </si>
  <si>
    <t xml:space="preserve">Apply Monogram on front window 1.2*2.5 m </t>
  </si>
  <si>
    <t xml:space="preserve">Apply Monogram on front corridor window 1.2*2.1 m </t>
  </si>
  <si>
    <t xml:space="preserve">Apply Monogram on left outside corridor window 1.2*1 m </t>
  </si>
  <si>
    <t xml:space="preserve">VI. OTHER WORKS </t>
  </si>
  <si>
    <t xml:space="preserve">Supply and install Gypsum board to cover the Arc in Reception </t>
  </si>
  <si>
    <t xml:space="preserve">Apply Monogram on client relations office window 0.8*1 m </t>
  </si>
  <si>
    <t xml:space="preserve">Repair of metal box cable of 1.7m at kitchen </t>
  </si>
  <si>
    <t>LM</t>
  </si>
  <si>
    <t>Out side path board (direction board) of 0.4x0.3M</t>
  </si>
  <si>
    <t>Supply and apply three coats of first grade  good quality cleanable wall  silk vinyl emulsion paint internally as approved by the client,purple and aqua color  to be replaced by white color</t>
  </si>
  <si>
    <t>Supply and apply three coats of first grade  good quality cleanable wall  silk vinyl emulsion paint internally as approved by the client,purple and Aqua  color to be replaced by white color</t>
  </si>
  <si>
    <t xml:space="preserve">Supply and installation of grey frosted strip /band  in existing doors. </t>
  </si>
  <si>
    <t>Apply white color paint and new logo  on office table of  of 2.4x0.8 wood made at reception</t>
  </si>
  <si>
    <t>Supply and apply three coats of first grade  good quality cleanable wall  silk vinyl emulsion paint internally as approved by the client,purple and aqua color to be replaced by white color</t>
  </si>
  <si>
    <t>Reception (Entrance corridor)</t>
  </si>
  <si>
    <t xml:space="preserve"> Street ligth board fixed on rail- facing road with new logo of 5.6x0.8M  </t>
  </si>
  <si>
    <t xml:space="preserve"> wall mounted  board fixed above entrance door with new logo of 4x0.6M  </t>
  </si>
  <si>
    <t>Apply white color paint and new logo  on office table of  of 1.6x0.8 wood made at reception</t>
  </si>
  <si>
    <t>Supply and installation of 3D  Cerba Lancet Rwanda logo behind  Reception desk</t>
  </si>
  <si>
    <t>Repair of wooden plinth remove old paint  fixed well and repaint</t>
  </si>
  <si>
    <t xml:space="preserve">Crack repair on wall faced toilet using kitechen wire </t>
  </si>
  <si>
    <t>VI. KITCHEN WORK</t>
  </si>
  <si>
    <t xml:space="preserve">VII. OTHER WORKS </t>
  </si>
  <si>
    <t xml:space="preserve">Supply and installation of granite 340x60M </t>
  </si>
  <si>
    <t>Repairing of  kitchen  sink with their accessory</t>
  </si>
  <si>
    <t xml:space="preserve">Repairing of  kitchen cabinet with MDF </t>
  </si>
  <si>
    <t>Demolition of humidity area and replastering  at kitchen and corridor</t>
  </si>
  <si>
    <t>Opening hour sing of 0.4x0.3M to be written on frosted grey/band on entrance door</t>
  </si>
  <si>
    <t>supply and installation of opening hour sign of 0.4x0.3M to be written on frost grey strip on entrance door</t>
  </si>
  <si>
    <t xml:space="preserve">Apply 1/2 monogram on windows </t>
  </si>
  <si>
    <t>Opening hour board of 0.4x0.3M to be written on frost grey strip at the  entrance door</t>
  </si>
  <si>
    <t xml:space="preserve">Repair door handle of the  entrance door </t>
  </si>
  <si>
    <t xml:space="preserve">V. OTHER WORKS </t>
  </si>
  <si>
    <t>Supply and apply  fast dry  good quality cleanable metal emulsion paint  as approved by the client, on the existing metal doors frame</t>
  </si>
  <si>
    <t>Supply and installation of new one front Street light board with new logo of 10x0. 6m above the window</t>
  </si>
  <si>
    <t>supply and installation of one  wall mounted sign board of 2.8x0.6M with new logo at top entrance door</t>
  </si>
  <si>
    <t>supply and installation of one wall mounted light board of 3x1.5M with new logo  at top of building</t>
  </si>
  <si>
    <t>Opening hour board of 0.4x0.3M at the  entrance door</t>
  </si>
  <si>
    <t xml:space="preserve">S/TOTAL </t>
  </si>
  <si>
    <t xml:space="preserve">TOTAL </t>
  </si>
  <si>
    <t>S/TOTAL</t>
  </si>
  <si>
    <t>TOTAL</t>
  </si>
  <si>
    <t>Apply white color paint and new logo  on office table of  of 2.4x0.8M wood made at reception</t>
  </si>
  <si>
    <t>No</t>
  </si>
  <si>
    <t xml:space="preserve">  </t>
  </si>
  <si>
    <t>Apply white color  on entrance door of 2,1x0.9M</t>
  </si>
  <si>
    <t>Apply 1/2 monogram on door at the end of the  corridor</t>
  </si>
  <si>
    <t>Apply 1/2 monogram on door at the  phlebotomy  corridor</t>
  </si>
  <si>
    <t xml:space="preserve">Wall mounted board with new logo of 0.65x0.5M  </t>
  </si>
  <si>
    <t>Supply and installation of aqua frosted strip one side facing reception to existing windows. The price to include  removing all existing blue films in windows .</t>
  </si>
  <si>
    <t xml:space="preserve">Supply and instsllation of two street light boardof 2x1.5 m with new logo  and apply fast dry paint  on the existing metal frame. The price to include  removing old logos </t>
  </si>
  <si>
    <t xml:space="preserve">Supply and installation of new one wall mounted light board of 2.5x2.5m with new logo   left side of building. The price to include  removing old logos </t>
  </si>
  <si>
    <t xml:space="preserve">Supply and installation new one wall mounted board  of 4x0.6m with new logo above the entrance door </t>
  </si>
  <si>
    <t>Supply and installation of 3D  Cerba Lancet Rwanda logo of 2x1.5m, made withclear acrylic of 5mm thickness behind  Reception desk</t>
  </si>
  <si>
    <t>Supply  new office table of three separated seat of 2.7x0.8M wooden  made(MDF)in white color with new logo at reception</t>
  </si>
  <si>
    <t>Repair of wooden plinth remove old paint  fixed well and repaint white color</t>
  </si>
  <si>
    <t>Supply and apply three coats of first grade  good quality cleanable wall  silk vinyl emulsion paint internally as approved by the client,Puple color to be replaced by the aqua /green(</t>
  </si>
  <si>
    <t>Supply and installation of 3/4 grey frosted strip /band  in existing windows. The price to include  removing all existing blue films in windows .</t>
  </si>
  <si>
    <t>Supply and installation of  new logo of 1.6x0.6 m on existing street  board and to be repainted with fast grade  good quality cleanable  emulsion paint on the existing metal frame</t>
  </si>
  <si>
    <t xml:space="preserve">Apply 3/4 monogram on the left hand side overlapping the three glass panels of 2.05x0.65 m </t>
  </si>
  <si>
    <t xml:space="preserve">Apply 1/2 monogram dots on the glass door panel of 2.1x0.9 m </t>
  </si>
  <si>
    <t>Remove and replace the bottom window glasses panels of 2.05x0.65m</t>
  </si>
  <si>
    <t xml:space="preserve">Supply and installation of 3D  Cerba Lancet Rwanda logo of 1x1m made with  clear acrylic  of 5mm thickness behind  Reception desk </t>
  </si>
  <si>
    <t>Demolition of humidity area and repairing located at laboratory</t>
  </si>
  <si>
    <t>Black film to be removed and replaced by a 3/4 grey frosted strip/band on door and window.The price to include  removing all existing blue films in windows .</t>
  </si>
  <si>
    <t>Blue film to be removed and replaced by a grey frosted strip/band .The price to include  removing all existing blue films in windows .</t>
  </si>
  <si>
    <t>Blue film to be removed and replaced by a grey frosted strip/band on door.The price to include  removing all existing blue films in windows .</t>
  </si>
  <si>
    <t>Blue film to be removed and replaced by a grey frosted strip/band on window.The price to include  removing all existing blue films in windows .</t>
  </si>
  <si>
    <t>Black film to be removed and replaced by a grey frosted strip/band .The price to include  removing all existing blue films in windows .</t>
  </si>
  <si>
    <t xml:space="preserve">Supply and install  new logo of 1.5x1 M on two existing  street board and apply fast dry paint  on the existing wall fixed board frame </t>
  </si>
  <si>
    <t xml:space="preserve">Supply and install  new logo of 1.5x1 M on  existing  street light board and apply fast dry paint  on the existing wall fixed board frame </t>
  </si>
  <si>
    <t>Supply and installation of 3D  Cerba Lancet Rwanda logo made with clear acrylic  of 5mm thickness behind  Reception desk</t>
  </si>
  <si>
    <t>Supply and installation of wooden panel(MDF) of 5.8m long  the waiting desk, color will be approved by the client</t>
  </si>
  <si>
    <t>Supply and installationa grey frosted strip/band on window</t>
  </si>
  <si>
    <t>supply and installation of two new streets board of 1.5x1 M with new logo at Kamembe and Rusizi border ,the same as Musanze street board</t>
  </si>
  <si>
    <t>Supply and install   grey frosted strip/band on the entrance door .The price to include  removing an existing red  films in door .</t>
  </si>
  <si>
    <t>Wall  coats and painted with red , remove red color and replaced by white color</t>
  </si>
  <si>
    <t xml:space="preserve">Supply and installation of  new logo of 1.88x1.3 m on existing  street board  </t>
  </si>
  <si>
    <t xml:space="preserve">Proposal for Rebranding &amp; Site Upgrades – Cerba Lancet Rwanda </t>
  </si>
  <si>
    <t>N</t>
  </si>
  <si>
    <t>HEADQUATER</t>
  </si>
  <si>
    <t>RUBAVU</t>
  </si>
  <si>
    <t>MUSANZE</t>
  </si>
  <si>
    <t>RUSIZI</t>
  </si>
  <si>
    <t xml:space="preserve">TOTAL/All Sites </t>
  </si>
  <si>
    <t>I</t>
  </si>
  <si>
    <t>PAINTS</t>
  </si>
  <si>
    <t>II</t>
  </si>
  <si>
    <t>FROSTER WINDOWS AND DOORS</t>
  </si>
  <si>
    <t>III</t>
  </si>
  <si>
    <t>OUTSIDE BOARDS and SIGNALITICS</t>
  </si>
  <si>
    <t>IV</t>
  </si>
  <si>
    <t>INSIDE LOGOS</t>
  </si>
  <si>
    <t>V</t>
  </si>
  <si>
    <t>DOORS AND WINDOWS MONOGRAM</t>
  </si>
  <si>
    <t>VI</t>
  </si>
  <si>
    <t>KITCHEN WORK</t>
  </si>
  <si>
    <t>VII</t>
  </si>
  <si>
    <t xml:space="preserve">OTHER WORKS </t>
  </si>
  <si>
    <t>KINYINYA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</si>
</sst>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9" x14ac:knownFonts="1">
    <font>
      <sz val="11"/>
      <color theme="1"/>
      <name val="Calibri"/>
      <family val="2"/>
      <scheme val="minor"/>
    </font>
    <font>
      <sz val="11"/>
      <color theme="1"/>
      <name val="Calibri"/>
      <family val="2"/>
      <scheme val="minor"/>
    </font>
    <font>
      <b/>
      <sz val="12"/>
      <color theme="1" tint="4.9989318521683403E-2"/>
      <name val="Times New Roman"/>
      <family val="1"/>
    </font>
    <font>
      <sz val="12"/>
      <color theme="1" tint="4.9989318521683403E-2"/>
      <name val="Times New Roman"/>
      <family val="1"/>
    </font>
    <font>
      <sz val="12"/>
      <color theme="1"/>
      <name val="Times New Roman"/>
      <family val="1"/>
    </font>
    <font>
      <sz val="12"/>
      <name val="Times New Roman"/>
      <family val="1"/>
    </font>
    <font>
      <b/>
      <sz val="12"/>
      <color theme="1"/>
      <name val="Times New Roman"/>
      <family val="1"/>
    </font>
    <font>
      <sz val="8"/>
      <name val="Calibri"/>
      <family val="2"/>
      <scheme val="minor"/>
    </font>
    <font>
      <sz val="11"/>
      <name val="Calibri"/>
      <family val="2"/>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
      <patternFill patternType="solid">
        <fgColor rgb="FF00B0F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8" fillId="0" borderId="0">
      <alignment vertical="center"/>
    </xf>
  </cellStyleXfs>
  <cellXfs count="82">
    <xf numFmtId="0" fontId="0" fillId="0" borderId="0" xfId="0"/>
    <xf numFmtId="0" fontId="2" fillId="0" borderId="0" xfId="0" applyFont="1"/>
    <xf numFmtId="0" fontId="3" fillId="0" borderId="0" xfId="0" applyFont="1"/>
    <xf numFmtId="0" fontId="3" fillId="0" borderId="0" xfId="0" applyFont="1" applyAlignment="1">
      <alignment horizontal="center" vertical="center"/>
    </xf>
    <xf numFmtId="43" fontId="3" fillId="0" borderId="0" xfId="1" applyFont="1"/>
    <xf numFmtId="0" fontId="2" fillId="0" borderId="1" xfId="0" applyFont="1" applyBorder="1" applyAlignment="1">
      <alignment horizontal="center"/>
    </xf>
    <xf numFmtId="0" fontId="2" fillId="0" borderId="1" xfId="0" applyFont="1" applyBorder="1" applyAlignment="1">
      <alignment horizontal="center" vertical="center"/>
    </xf>
    <xf numFmtId="43" fontId="2" fillId="0" borderId="1" xfId="1" applyFont="1" applyBorder="1" applyAlignment="1">
      <alignment horizontal="center"/>
    </xf>
    <xf numFmtId="0" fontId="2" fillId="0" borderId="0" xfId="0" applyFont="1" applyAlignment="1">
      <alignment horizontal="center"/>
    </xf>
    <xf numFmtId="0" fontId="3" fillId="0" borderId="1" xfId="0" applyFont="1" applyBorder="1"/>
    <xf numFmtId="0" fontId="2" fillId="0" borderId="1" xfId="0" applyFont="1" applyBorder="1"/>
    <xf numFmtId="0" fontId="3" fillId="0" borderId="1" xfId="0" applyFont="1" applyBorder="1" applyAlignment="1">
      <alignment horizontal="center" vertical="center"/>
    </xf>
    <xf numFmtId="43" fontId="3" fillId="0" borderId="1" xfId="1" applyFont="1" applyBorder="1"/>
    <xf numFmtId="2" fontId="3" fillId="0" borderId="1" xfId="0" applyNumberFormat="1" applyFont="1" applyBorder="1"/>
    <xf numFmtId="0" fontId="3" fillId="0" borderId="1" xfId="0" applyFont="1" applyBorder="1" applyAlignment="1">
      <alignment wrapText="1"/>
    </xf>
    <xf numFmtId="0" fontId="2" fillId="0" borderId="1" xfId="0" applyFont="1" applyBorder="1" applyAlignment="1">
      <alignment wrapText="1"/>
    </xf>
    <xf numFmtId="0" fontId="2" fillId="2" borderId="1" xfId="0" applyFont="1" applyFill="1" applyBorder="1"/>
    <xf numFmtId="0" fontId="3" fillId="2" borderId="1" xfId="0" applyFont="1" applyFill="1" applyBorder="1"/>
    <xf numFmtId="2" fontId="3" fillId="2" borderId="1" xfId="0" applyNumberFormat="1" applyFont="1" applyFill="1" applyBorder="1"/>
    <xf numFmtId="0" fontId="4" fillId="0" borderId="1" xfId="0" applyFont="1" applyBorder="1" applyAlignment="1">
      <alignment vertical="top" wrapText="1"/>
    </xf>
    <xf numFmtId="0" fontId="5" fillId="0" borderId="1" xfId="0" applyFont="1" applyBorder="1" applyAlignment="1">
      <alignment vertical="center" wrapText="1"/>
    </xf>
    <xf numFmtId="0" fontId="3" fillId="2" borderId="1" xfId="0" applyFont="1" applyFill="1" applyBorder="1" applyAlignment="1">
      <alignment horizontal="center" vertical="center"/>
    </xf>
    <xf numFmtId="0" fontId="3" fillId="2" borderId="0" xfId="0" applyFont="1" applyFill="1"/>
    <xf numFmtId="0" fontId="2" fillId="2" borderId="0" xfId="0" applyFont="1" applyFill="1"/>
    <xf numFmtId="0" fontId="4" fillId="2" borderId="1" xfId="0" applyFont="1" applyFill="1" applyBorder="1" applyAlignment="1">
      <alignment vertical="top" wrapText="1"/>
    </xf>
    <xf numFmtId="0" fontId="3" fillId="0" borderId="1" xfId="0" applyFont="1" applyBorder="1" applyAlignment="1">
      <alignment vertical="center" wrapText="1"/>
    </xf>
    <xf numFmtId="0" fontId="3" fillId="2" borderId="1" xfId="0" applyFont="1" applyFill="1" applyBorder="1" applyAlignment="1">
      <alignment vertical="center" wrapText="1"/>
    </xf>
    <xf numFmtId="0" fontId="3" fillId="2" borderId="0" xfId="0" applyFont="1" applyFill="1" applyAlignment="1">
      <alignment vertical="center" wrapText="1"/>
    </xf>
    <xf numFmtId="164" fontId="3" fillId="0" borderId="1" xfId="0" applyNumberFormat="1" applyFont="1" applyBorder="1"/>
    <xf numFmtId="0" fontId="3" fillId="3" borderId="1" xfId="0" applyFont="1" applyFill="1" applyBorder="1" applyAlignment="1">
      <alignment horizontal="center" vertical="center"/>
    </xf>
    <xf numFmtId="43" fontId="3" fillId="3" borderId="1" xfId="1" applyFont="1" applyFill="1" applyBorder="1"/>
    <xf numFmtId="0" fontId="3" fillId="3" borderId="1" xfId="0" applyFont="1" applyFill="1" applyBorder="1"/>
    <xf numFmtId="0" fontId="2" fillId="3" borderId="1" xfId="0" applyFont="1" applyFill="1" applyBorder="1"/>
    <xf numFmtId="0" fontId="2" fillId="3" borderId="1" xfId="0" applyFont="1" applyFill="1" applyBorder="1" applyAlignment="1">
      <alignment horizontal="center" vertical="center"/>
    </xf>
    <xf numFmtId="0" fontId="2" fillId="4" borderId="1" xfId="0" applyFont="1" applyFill="1" applyBorder="1"/>
    <xf numFmtId="0" fontId="3" fillId="4" borderId="1" xfId="0" applyFont="1" applyFill="1" applyBorder="1" applyAlignment="1">
      <alignment horizontal="center" vertical="center"/>
    </xf>
    <xf numFmtId="0" fontId="2" fillId="5" borderId="1" xfId="0" applyFont="1" applyFill="1" applyBorder="1"/>
    <xf numFmtId="0" fontId="3" fillId="5" borderId="1" xfId="0" applyFont="1" applyFill="1" applyBorder="1" applyAlignment="1">
      <alignment horizontal="center" vertical="center"/>
    </xf>
    <xf numFmtId="0" fontId="6" fillId="4" borderId="1" xfId="0" applyFont="1" applyFill="1" applyBorder="1" applyAlignment="1">
      <alignment vertical="top" wrapText="1"/>
    </xf>
    <xf numFmtId="0" fontId="2" fillId="3" borderId="2" xfId="0" applyFont="1" applyFill="1" applyBorder="1"/>
    <xf numFmtId="0" fontId="2" fillId="4" borderId="2" xfId="0" applyFont="1" applyFill="1" applyBorder="1"/>
    <xf numFmtId="0" fontId="6" fillId="5" borderId="1" xfId="0" applyFont="1" applyFill="1" applyBorder="1"/>
    <xf numFmtId="0" fontId="4" fillId="0" borderId="1" xfId="0" applyFont="1" applyBorder="1"/>
    <xf numFmtId="0" fontId="3" fillId="0" borderId="1" xfId="0" applyFont="1" applyBorder="1" applyAlignment="1">
      <alignment horizontal="right" vertical="center"/>
    </xf>
    <xf numFmtId="43" fontId="3" fillId="0" borderId="1" xfId="1" applyFont="1" applyBorder="1" applyAlignment="1">
      <alignment horizontal="right" vertical="center"/>
    </xf>
    <xf numFmtId="43" fontId="3" fillId="0" borderId="1" xfId="0" applyNumberFormat="1" applyFont="1" applyBorder="1" applyAlignment="1">
      <alignment horizontal="right" vertical="center"/>
    </xf>
    <xf numFmtId="0" fontId="2" fillId="0" borderId="1" xfId="0" applyFont="1" applyBorder="1" applyAlignment="1">
      <alignment horizontal="right" vertical="center"/>
    </xf>
    <xf numFmtId="43" fontId="2" fillId="0" borderId="1" xfId="1" applyFont="1" applyBorder="1" applyAlignment="1">
      <alignment horizontal="right" vertical="center"/>
    </xf>
    <xf numFmtId="0" fontId="3" fillId="4" borderId="1" xfId="0" applyFont="1" applyFill="1" applyBorder="1" applyAlignment="1">
      <alignment horizontal="right" vertical="center"/>
    </xf>
    <xf numFmtId="43" fontId="3" fillId="4" borderId="1" xfId="1" applyFont="1" applyFill="1" applyBorder="1" applyAlignment="1">
      <alignment horizontal="right" vertical="center"/>
    </xf>
    <xf numFmtId="43" fontId="3" fillId="4" borderId="1" xfId="0" applyNumberFormat="1" applyFont="1" applyFill="1" applyBorder="1" applyAlignment="1">
      <alignment horizontal="right" vertical="center"/>
    </xf>
    <xf numFmtId="0" fontId="2" fillId="3" borderId="1" xfId="0" applyFont="1" applyFill="1" applyBorder="1" applyAlignment="1">
      <alignment horizontal="right" vertical="center"/>
    </xf>
    <xf numFmtId="43" fontId="2" fillId="3" borderId="1" xfId="1" applyFont="1" applyFill="1" applyBorder="1" applyAlignment="1">
      <alignment horizontal="right" vertical="center"/>
    </xf>
    <xf numFmtId="43" fontId="2" fillId="0" borderId="1" xfId="0" applyNumberFormat="1" applyFont="1" applyBorder="1" applyAlignment="1">
      <alignment horizontal="right" vertical="center"/>
    </xf>
    <xf numFmtId="43" fontId="3" fillId="2" borderId="1" xfId="1" applyFont="1" applyFill="1" applyBorder="1" applyAlignment="1">
      <alignment horizontal="right" vertical="center"/>
    </xf>
    <xf numFmtId="0" fontId="3" fillId="3" borderId="1" xfId="0" applyFont="1" applyFill="1" applyBorder="1" applyAlignment="1">
      <alignment horizontal="right" vertical="center"/>
    </xf>
    <xf numFmtId="43" fontId="3" fillId="3" borderId="1" xfId="1" applyFont="1" applyFill="1" applyBorder="1" applyAlignment="1">
      <alignment horizontal="right" vertical="center"/>
    </xf>
    <xf numFmtId="43" fontId="3" fillId="5" borderId="1" xfId="1" applyFont="1" applyFill="1" applyBorder="1" applyAlignment="1">
      <alignment horizontal="right" vertical="center"/>
    </xf>
    <xf numFmtId="0" fontId="4" fillId="5" borderId="1" xfId="0" applyFont="1" applyFill="1" applyBorder="1" applyAlignment="1">
      <alignment horizontal="right" vertical="center"/>
    </xf>
    <xf numFmtId="43" fontId="4" fillId="5" borderId="1" xfId="1" applyFont="1" applyFill="1" applyBorder="1" applyAlignment="1">
      <alignment horizontal="right" vertical="center"/>
    </xf>
    <xf numFmtId="0" fontId="4" fillId="5" borderId="1" xfId="0" applyFont="1" applyFill="1" applyBorder="1" applyAlignment="1">
      <alignment horizontal="center" vertical="center"/>
    </xf>
    <xf numFmtId="43" fontId="4" fillId="5" borderId="1" xfId="0" applyNumberFormat="1" applyFont="1" applyFill="1" applyBorder="1" applyAlignment="1">
      <alignment horizontal="right" vertical="center"/>
    </xf>
    <xf numFmtId="0" fontId="3" fillId="2" borderId="1" xfId="0" applyFont="1" applyFill="1" applyBorder="1" applyAlignment="1">
      <alignment horizontal="right" vertical="center"/>
    </xf>
    <xf numFmtId="43" fontId="3" fillId="2" borderId="1" xfId="0" applyNumberFormat="1" applyFont="1" applyFill="1" applyBorder="1" applyAlignment="1">
      <alignment horizontal="right" vertical="center"/>
    </xf>
    <xf numFmtId="0" fontId="2" fillId="2" borderId="2" xfId="0" applyFont="1" applyFill="1" applyBorder="1"/>
    <xf numFmtId="0" fontId="3" fillId="2" borderId="0" xfId="0" applyFont="1" applyFill="1" applyAlignment="1">
      <alignment wrapText="1"/>
    </xf>
    <xf numFmtId="0" fontId="4" fillId="2" borderId="2" xfId="2" applyFont="1" applyFill="1" applyBorder="1" applyAlignment="1">
      <alignment vertical="top" wrapText="1"/>
    </xf>
    <xf numFmtId="0" fontId="4" fillId="2" borderId="1" xfId="2" applyFont="1" applyFill="1" applyBorder="1" applyAlignment="1">
      <alignment vertical="top" wrapText="1"/>
    </xf>
    <xf numFmtId="0" fontId="4" fillId="2" borderId="1" xfId="2" applyFont="1" applyFill="1" applyBorder="1" applyAlignment="1">
      <alignment wrapText="1"/>
    </xf>
    <xf numFmtId="0" fontId="4" fillId="0" borderId="0" xfId="0" applyFont="1"/>
    <xf numFmtId="43" fontId="4" fillId="0" borderId="0" xfId="0" applyNumberFormat="1" applyFont="1"/>
    <xf numFmtId="0" fontId="4" fillId="0" borderId="1" xfId="0" applyFont="1" applyBorder="1" applyAlignment="1">
      <alignment horizontal="right" vertical="center"/>
    </xf>
    <xf numFmtId="43" fontId="4" fillId="0" borderId="1" xfId="0" applyNumberFormat="1" applyFont="1" applyBorder="1" applyAlignment="1">
      <alignment horizontal="right" vertical="center"/>
    </xf>
    <xf numFmtId="43" fontId="4" fillId="0" borderId="1" xfId="1" applyFont="1" applyBorder="1" applyAlignment="1">
      <alignment horizontal="right" vertical="center"/>
    </xf>
    <xf numFmtId="0" fontId="4" fillId="0" borderId="1" xfId="0" applyFont="1" applyBorder="1" applyAlignment="1">
      <alignment horizontal="center" vertical="center"/>
    </xf>
    <xf numFmtId="0" fontId="4" fillId="0" borderId="0" xfId="0" applyFont="1" applyAlignment="1">
      <alignment horizontal="right" vertical="center"/>
    </xf>
    <xf numFmtId="0" fontId="5" fillId="2" borderId="1" xfId="0" applyFont="1" applyFill="1" applyBorder="1" applyAlignment="1">
      <alignment vertical="center" wrapText="1"/>
    </xf>
    <xf numFmtId="43" fontId="2" fillId="2" borderId="1" xfId="1" applyFont="1" applyFill="1" applyBorder="1" applyAlignment="1">
      <alignment horizontal="right" vertical="center"/>
    </xf>
    <xf numFmtId="0" fontId="6" fillId="0" borderId="0" xfId="0" applyFont="1"/>
    <xf numFmtId="0" fontId="6" fillId="0" borderId="1" xfId="0" applyFont="1" applyBorder="1"/>
    <xf numFmtId="43" fontId="4" fillId="0" borderId="1" xfId="0" applyNumberFormat="1" applyFont="1" applyBorder="1"/>
    <xf numFmtId="43" fontId="6" fillId="0" borderId="1" xfId="0" applyNumberFormat="1" applyFont="1" applyBorder="1"/>
  </cellXfs>
  <cellStyles count="3">
    <cellStyle name="Comma" xfId="1" builtinId="3"/>
    <cellStyle name="Normal" xfId="0" builtinId="0"/>
    <cellStyle name="Normal 2" xfId="2" xr:uid="{F312DEFF-CDE5-4FF7-B350-8191B29E745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DA8C8-9902-4B87-BFA6-5880202BC835}">
  <dimension ref="A1:H11"/>
  <sheetViews>
    <sheetView tabSelected="1" workbookViewId="0">
      <selection activeCell="B15" sqref="B15"/>
    </sheetView>
  </sheetViews>
  <sheetFormatPr defaultRowHeight="15" x14ac:dyDescent="0.25"/>
  <cols>
    <col min="2" max="2" width="44.5703125" customWidth="1"/>
    <col min="3" max="3" width="20" customWidth="1"/>
    <col min="4" max="4" width="14.7109375" customWidth="1"/>
    <col min="5" max="5" width="13.85546875" customWidth="1"/>
    <col min="6" max="7" width="12.7109375" customWidth="1"/>
    <col min="8" max="8" width="18.5703125" customWidth="1"/>
  </cols>
  <sheetData>
    <row r="1" spans="1:8" ht="15.75" x14ac:dyDescent="0.25">
      <c r="A1" s="78" t="s">
        <v>135</v>
      </c>
      <c r="B1" s="78"/>
      <c r="C1" s="78"/>
      <c r="D1" s="78"/>
      <c r="E1" s="78"/>
      <c r="F1" s="78"/>
      <c r="G1" s="78"/>
      <c r="H1" s="78"/>
    </row>
    <row r="2" spans="1:8" ht="15.75" x14ac:dyDescent="0.25">
      <c r="A2" s="78"/>
      <c r="B2" s="78"/>
      <c r="C2" s="78"/>
      <c r="D2" s="78"/>
      <c r="E2" s="78"/>
      <c r="F2" s="78"/>
      <c r="G2" s="78"/>
      <c r="H2" s="78"/>
    </row>
    <row r="3" spans="1:8" ht="15.75" x14ac:dyDescent="0.25">
      <c r="A3" s="79" t="s">
        <v>136</v>
      </c>
      <c r="B3" s="79"/>
      <c r="C3" s="79" t="s">
        <v>137</v>
      </c>
      <c r="D3" s="79" t="s">
        <v>138</v>
      </c>
      <c r="E3" s="79" t="s">
        <v>139</v>
      </c>
      <c r="F3" s="79" t="s">
        <v>140</v>
      </c>
      <c r="G3" s="79" t="s">
        <v>156</v>
      </c>
      <c r="H3" s="79" t="s">
        <v>141</v>
      </c>
    </row>
    <row r="4" spans="1:8" ht="15.75" x14ac:dyDescent="0.25">
      <c r="A4" s="42" t="s">
        <v>142</v>
      </c>
      <c r="B4" s="17" t="s">
        <v>143</v>
      </c>
      <c r="C4" s="80">
        <f>HQ!F104</f>
        <v>0</v>
      </c>
      <c r="D4" s="80">
        <f>RUBAVU!F44</f>
        <v>0</v>
      </c>
      <c r="E4" s="80">
        <f>MUSANZE!F73</f>
        <v>0</v>
      </c>
      <c r="F4" s="80">
        <f>RUSIZI!F22</f>
        <v>0</v>
      </c>
      <c r="G4" s="80">
        <f>KINYINYA!F6</f>
        <v>0</v>
      </c>
      <c r="H4" s="81">
        <f>SUM(C4:G4)</f>
        <v>0</v>
      </c>
    </row>
    <row r="5" spans="1:8" ht="15.75" x14ac:dyDescent="0.25">
      <c r="A5" s="42" t="s">
        <v>144</v>
      </c>
      <c r="B5" s="17" t="s">
        <v>145</v>
      </c>
      <c r="C5" s="80">
        <f>HQ!F105</f>
        <v>0</v>
      </c>
      <c r="D5" s="80">
        <f>RUBAVU!F45</f>
        <v>0</v>
      </c>
      <c r="E5" s="80">
        <f>MUSANZE!F74</f>
        <v>0</v>
      </c>
      <c r="F5" s="80">
        <f>RUSIZI!F23</f>
        <v>0</v>
      </c>
      <c r="G5" s="80">
        <f>KINYINYA!F9</f>
        <v>0</v>
      </c>
      <c r="H5" s="81">
        <f t="shared" ref="H5:H10" si="0">SUM(C5:G5)</f>
        <v>0</v>
      </c>
    </row>
    <row r="6" spans="1:8" ht="15.75" x14ac:dyDescent="0.25">
      <c r="A6" s="42" t="s">
        <v>146</v>
      </c>
      <c r="B6" s="17" t="s">
        <v>147</v>
      </c>
      <c r="C6" s="80">
        <f>HQ!F106</f>
        <v>0</v>
      </c>
      <c r="D6" s="80">
        <f>RUBAVU!F46</f>
        <v>0</v>
      </c>
      <c r="E6" s="80">
        <f>MUSANZE!F75</f>
        <v>0</v>
      </c>
      <c r="F6" s="80">
        <f>RUSIZI!F24</f>
        <v>0</v>
      </c>
      <c r="G6" s="80">
        <f>KINYINYA!F13</f>
        <v>0</v>
      </c>
      <c r="H6" s="81">
        <f t="shared" si="0"/>
        <v>0</v>
      </c>
    </row>
    <row r="7" spans="1:8" ht="15.75" x14ac:dyDescent="0.25">
      <c r="A7" s="42" t="s">
        <v>148</v>
      </c>
      <c r="B7" s="17" t="s">
        <v>149</v>
      </c>
      <c r="C7" s="80">
        <f>HQ!F107</f>
        <v>0</v>
      </c>
      <c r="D7" s="80">
        <f>RUBAVU!F47</f>
        <v>0</v>
      </c>
      <c r="E7" s="80">
        <f>MUSANZE!F76</f>
        <v>0</v>
      </c>
      <c r="F7" s="80">
        <f>RUSIZI!F25</f>
        <v>0</v>
      </c>
      <c r="G7" s="80">
        <v>0</v>
      </c>
      <c r="H7" s="81">
        <f t="shared" si="0"/>
        <v>0</v>
      </c>
    </row>
    <row r="8" spans="1:8" ht="15.75" x14ac:dyDescent="0.25">
      <c r="A8" s="42" t="s">
        <v>150</v>
      </c>
      <c r="B8" s="17" t="s">
        <v>151</v>
      </c>
      <c r="C8" s="80">
        <f>HQ!F108</f>
        <v>0</v>
      </c>
      <c r="D8" s="80">
        <f>RUBAVU!F48</f>
        <v>0</v>
      </c>
      <c r="E8" s="80">
        <f>MUSANZE!F77</f>
        <v>0</v>
      </c>
      <c r="F8" s="42">
        <v>0</v>
      </c>
      <c r="G8" s="42">
        <v>0</v>
      </c>
      <c r="H8" s="81">
        <f t="shared" si="0"/>
        <v>0</v>
      </c>
    </row>
    <row r="9" spans="1:8" ht="15.75" x14ac:dyDescent="0.25">
      <c r="A9" s="42" t="s">
        <v>152</v>
      </c>
      <c r="B9" s="17" t="s">
        <v>153</v>
      </c>
      <c r="C9" s="80">
        <f>HQ!F109</f>
        <v>0</v>
      </c>
      <c r="D9" s="42">
        <v>0</v>
      </c>
      <c r="E9" s="42">
        <v>0</v>
      </c>
      <c r="F9" s="42">
        <v>0</v>
      </c>
      <c r="G9" s="42">
        <v>0</v>
      </c>
      <c r="H9" s="81">
        <f t="shared" si="0"/>
        <v>0</v>
      </c>
    </row>
    <row r="10" spans="1:8" ht="15.75" x14ac:dyDescent="0.25">
      <c r="A10" s="42" t="s">
        <v>154</v>
      </c>
      <c r="B10" s="17" t="s">
        <v>155</v>
      </c>
      <c r="C10" s="80">
        <f>HQ!F110</f>
        <v>0</v>
      </c>
      <c r="D10" s="80">
        <f>RUBAVU!F49</f>
        <v>0</v>
      </c>
      <c r="E10" s="80">
        <f>MUSANZE!F78</f>
        <v>0</v>
      </c>
      <c r="F10" s="80">
        <f>RUSIZI!F26</f>
        <v>0</v>
      </c>
      <c r="G10" s="80">
        <v>0</v>
      </c>
      <c r="H10" s="81">
        <f t="shared" si="0"/>
        <v>0</v>
      </c>
    </row>
    <row r="11" spans="1:8" ht="15.75" x14ac:dyDescent="0.25">
      <c r="A11" s="79"/>
      <c r="B11" s="79" t="s">
        <v>98</v>
      </c>
      <c r="C11" s="81"/>
      <c r="D11" s="81"/>
      <c r="E11" s="79"/>
      <c r="F11" s="79"/>
      <c r="G11" s="79"/>
      <c r="H11" s="81">
        <f>SUM(H4:H10)</f>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552D9-4B81-4099-B365-913D4053E2FE}">
  <dimension ref="A1:H112"/>
  <sheetViews>
    <sheetView workbookViewId="0">
      <selection activeCell="I56" sqref="I56"/>
    </sheetView>
  </sheetViews>
  <sheetFormatPr defaultRowHeight="15.75" x14ac:dyDescent="0.25"/>
  <cols>
    <col min="1" max="1" width="6.42578125" style="2" customWidth="1"/>
    <col min="2" max="2" width="74" style="2" customWidth="1"/>
    <col min="3" max="3" width="10.140625" style="3" customWidth="1"/>
    <col min="4" max="4" width="11.28515625" style="4" customWidth="1"/>
    <col min="5" max="5" width="14.85546875" style="2" customWidth="1"/>
    <col min="6" max="6" width="27.5703125" style="2" customWidth="1"/>
    <col min="7" max="16384" width="9.140625" style="2"/>
  </cols>
  <sheetData>
    <row r="1" spans="1:6" x14ac:dyDescent="0.25">
      <c r="A1" s="1" t="s">
        <v>32</v>
      </c>
    </row>
    <row r="3" spans="1:6" s="8" customFormat="1" x14ac:dyDescent="0.25">
      <c r="A3" s="5" t="s">
        <v>48</v>
      </c>
      <c r="B3" s="5" t="s">
        <v>0</v>
      </c>
      <c r="C3" s="6" t="s">
        <v>2</v>
      </c>
      <c r="D3" s="7" t="s">
        <v>1</v>
      </c>
      <c r="E3" s="5" t="s">
        <v>30</v>
      </c>
      <c r="F3" s="5" t="s">
        <v>31</v>
      </c>
    </row>
    <row r="4" spans="1:6" x14ac:dyDescent="0.25">
      <c r="A4" s="9"/>
      <c r="B4" s="32" t="s">
        <v>3</v>
      </c>
      <c r="C4" s="29"/>
      <c r="D4" s="30"/>
      <c r="E4" s="31"/>
      <c r="F4" s="31"/>
    </row>
    <row r="5" spans="1:6" x14ac:dyDescent="0.25">
      <c r="A5" s="9"/>
      <c r="B5" s="10" t="s">
        <v>7</v>
      </c>
      <c r="C5" s="11"/>
      <c r="D5" s="12"/>
      <c r="E5" s="9"/>
      <c r="F5" s="9"/>
    </row>
    <row r="6" spans="1:6" ht="47.25" x14ac:dyDescent="0.25">
      <c r="A6" s="9">
        <v>1.1000000000000001</v>
      </c>
      <c r="B6" s="19" t="s">
        <v>55</v>
      </c>
      <c r="C6" s="11" t="s">
        <v>28</v>
      </c>
      <c r="D6" s="44">
        <v>60.75</v>
      </c>
      <c r="E6" s="44"/>
      <c r="F6" s="44">
        <f>D6*E6</f>
        <v>0</v>
      </c>
    </row>
    <row r="7" spans="1:6" x14ac:dyDescent="0.25">
      <c r="A7" s="9"/>
      <c r="B7" s="10" t="s">
        <v>9</v>
      </c>
      <c r="C7" s="11"/>
      <c r="D7" s="44"/>
      <c r="E7" s="44"/>
      <c r="F7" s="44"/>
    </row>
    <row r="8" spans="1:6" ht="47.25" x14ac:dyDescent="0.25">
      <c r="A8" s="9">
        <v>1.2</v>
      </c>
      <c r="B8" s="19" t="s">
        <v>113</v>
      </c>
      <c r="C8" s="11" t="s">
        <v>28</v>
      </c>
      <c r="D8" s="44">
        <v>5.27</v>
      </c>
      <c r="E8" s="44"/>
      <c r="F8" s="44">
        <f t="shared" ref="F8:F51" si="0">D8*E8</f>
        <v>0</v>
      </c>
    </row>
    <row r="9" spans="1:6" ht="47.25" x14ac:dyDescent="0.25">
      <c r="A9" s="9">
        <v>1.3</v>
      </c>
      <c r="B9" s="19" t="s">
        <v>40</v>
      </c>
      <c r="C9" s="11" t="s">
        <v>28</v>
      </c>
      <c r="D9" s="44">
        <v>29.84</v>
      </c>
      <c r="E9" s="44"/>
      <c r="F9" s="44">
        <f t="shared" si="0"/>
        <v>0</v>
      </c>
    </row>
    <row r="10" spans="1:6" s="1" customFormat="1" x14ac:dyDescent="0.25">
      <c r="A10" s="10"/>
      <c r="B10" s="10" t="s">
        <v>10</v>
      </c>
      <c r="C10" s="6"/>
      <c r="D10" s="47"/>
      <c r="E10" s="47"/>
      <c r="F10" s="44"/>
    </row>
    <row r="11" spans="1:6" ht="31.5" x14ac:dyDescent="0.25">
      <c r="A11" s="9">
        <v>1.4</v>
      </c>
      <c r="B11" s="19" t="s">
        <v>49</v>
      </c>
      <c r="C11" s="11" t="s">
        <v>28</v>
      </c>
      <c r="D11" s="44">
        <v>8.1199999999999992</v>
      </c>
      <c r="E11" s="44"/>
      <c r="F11" s="44">
        <f t="shared" si="0"/>
        <v>0</v>
      </c>
    </row>
    <row r="12" spans="1:6" ht="47.25" x14ac:dyDescent="0.25">
      <c r="A12" s="9">
        <v>1.5</v>
      </c>
      <c r="B12" s="19" t="s">
        <v>40</v>
      </c>
      <c r="C12" s="11" t="s">
        <v>28</v>
      </c>
      <c r="D12" s="44">
        <v>14.35</v>
      </c>
      <c r="E12" s="44"/>
      <c r="F12" s="44">
        <f t="shared" si="0"/>
        <v>0</v>
      </c>
    </row>
    <row r="13" spans="1:6" s="1" customFormat="1" x14ac:dyDescent="0.25">
      <c r="A13" s="10"/>
      <c r="B13" s="10" t="s">
        <v>12</v>
      </c>
      <c r="C13" s="6"/>
      <c r="D13" s="47"/>
      <c r="E13" s="47"/>
      <c r="F13" s="44"/>
    </row>
    <row r="14" spans="1:6" ht="31.5" x14ac:dyDescent="0.25">
      <c r="A14" s="28">
        <v>1.6</v>
      </c>
      <c r="B14" s="19" t="s">
        <v>41</v>
      </c>
      <c r="C14" s="11" t="s">
        <v>28</v>
      </c>
      <c r="D14" s="44">
        <v>9.51</v>
      </c>
      <c r="E14" s="44"/>
      <c r="F14" s="44">
        <f t="shared" si="0"/>
        <v>0</v>
      </c>
    </row>
    <row r="15" spans="1:6" ht="47.25" x14ac:dyDescent="0.25">
      <c r="A15" s="9">
        <v>1.7</v>
      </c>
      <c r="B15" s="19" t="s">
        <v>40</v>
      </c>
      <c r="C15" s="11" t="s">
        <v>28</v>
      </c>
      <c r="D15" s="44">
        <v>1.44</v>
      </c>
      <c r="E15" s="44"/>
      <c r="F15" s="44">
        <f t="shared" si="0"/>
        <v>0</v>
      </c>
    </row>
    <row r="16" spans="1:6" s="1" customFormat="1" x14ac:dyDescent="0.25">
      <c r="A16" s="10"/>
      <c r="B16" s="10" t="s">
        <v>13</v>
      </c>
      <c r="C16" s="6"/>
      <c r="D16" s="47"/>
      <c r="E16" s="47"/>
      <c r="F16" s="44"/>
    </row>
    <row r="17" spans="1:6" ht="31.5" x14ac:dyDescent="0.25">
      <c r="A17" s="9">
        <v>1.8</v>
      </c>
      <c r="B17" s="19" t="s">
        <v>49</v>
      </c>
      <c r="C17" s="11" t="s">
        <v>28</v>
      </c>
      <c r="D17" s="44">
        <v>15.8</v>
      </c>
      <c r="E17" s="44"/>
      <c r="F17" s="44">
        <f t="shared" si="0"/>
        <v>0</v>
      </c>
    </row>
    <row r="18" spans="1:6" ht="47.25" x14ac:dyDescent="0.25">
      <c r="A18" s="9">
        <v>1.9</v>
      </c>
      <c r="B18" s="19" t="s">
        <v>40</v>
      </c>
      <c r="C18" s="11" t="s">
        <v>28</v>
      </c>
      <c r="D18" s="44">
        <v>13.44</v>
      </c>
      <c r="E18" s="44"/>
      <c r="F18" s="44">
        <f t="shared" si="0"/>
        <v>0</v>
      </c>
    </row>
    <row r="19" spans="1:6" s="1" customFormat="1" x14ac:dyDescent="0.25">
      <c r="A19" s="10"/>
      <c r="B19" s="10" t="s">
        <v>14</v>
      </c>
      <c r="C19" s="6"/>
      <c r="D19" s="47"/>
      <c r="E19" s="47"/>
      <c r="F19" s="44"/>
    </row>
    <row r="20" spans="1:6" ht="31.5" x14ac:dyDescent="0.25">
      <c r="A20" s="9">
        <v>1.1000000000000001</v>
      </c>
      <c r="B20" s="19" t="s">
        <v>49</v>
      </c>
      <c r="C20" s="11" t="s">
        <v>28</v>
      </c>
      <c r="D20" s="44">
        <v>17.010000000000002</v>
      </c>
      <c r="E20" s="44"/>
      <c r="F20" s="44">
        <f t="shared" si="0"/>
        <v>0</v>
      </c>
    </row>
    <row r="21" spans="1:6" s="1" customFormat="1" x14ac:dyDescent="0.25">
      <c r="A21" s="10"/>
      <c r="B21" s="10" t="s">
        <v>15</v>
      </c>
      <c r="C21" s="6"/>
      <c r="D21" s="47"/>
      <c r="E21" s="47"/>
      <c r="F21" s="44"/>
    </row>
    <row r="22" spans="1:6" ht="31.5" x14ac:dyDescent="0.25">
      <c r="A22" s="9">
        <v>1.1100000000000001</v>
      </c>
      <c r="B22" s="19" t="s">
        <v>51</v>
      </c>
      <c r="C22" s="11" t="s">
        <v>28</v>
      </c>
      <c r="D22" s="44">
        <v>105.98</v>
      </c>
      <c r="E22" s="44"/>
      <c r="F22" s="44">
        <f t="shared" si="0"/>
        <v>0</v>
      </c>
    </row>
    <row r="23" spans="1:6" s="1" customFormat="1" x14ac:dyDescent="0.25">
      <c r="A23" s="10"/>
      <c r="B23" s="10" t="s">
        <v>16</v>
      </c>
      <c r="C23" s="6"/>
      <c r="D23" s="47"/>
      <c r="E23" s="47"/>
      <c r="F23" s="44"/>
    </row>
    <row r="24" spans="1:6" ht="31.5" x14ac:dyDescent="0.25">
      <c r="A24" s="9">
        <v>1.2</v>
      </c>
      <c r="B24" s="19" t="s">
        <v>49</v>
      </c>
      <c r="C24" s="11" t="s">
        <v>28</v>
      </c>
      <c r="D24" s="44">
        <v>18.43</v>
      </c>
      <c r="E24" s="44"/>
      <c r="F24" s="44">
        <f t="shared" si="0"/>
        <v>0</v>
      </c>
    </row>
    <row r="25" spans="1:6" ht="47.25" x14ac:dyDescent="0.25">
      <c r="A25" s="9">
        <v>1.1299999999999999</v>
      </c>
      <c r="B25" s="19" t="s">
        <v>40</v>
      </c>
      <c r="C25" s="11" t="s">
        <v>28</v>
      </c>
      <c r="D25" s="44">
        <v>11.61</v>
      </c>
      <c r="E25" s="44"/>
      <c r="F25" s="44">
        <f t="shared" si="0"/>
        <v>0</v>
      </c>
    </row>
    <row r="26" spans="1:6" s="1" customFormat="1" x14ac:dyDescent="0.25">
      <c r="A26" s="10"/>
      <c r="B26" s="10" t="s">
        <v>17</v>
      </c>
      <c r="C26" s="6"/>
      <c r="D26" s="47"/>
      <c r="E26" s="47"/>
      <c r="F26" s="44"/>
    </row>
    <row r="27" spans="1:6" ht="31.5" x14ac:dyDescent="0.25">
      <c r="A27" s="9">
        <v>1.1399999999999999</v>
      </c>
      <c r="B27" s="19" t="s">
        <v>49</v>
      </c>
      <c r="C27" s="11" t="s">
        <v>28</v>
      </c>
      <c r="D27" s="44">
        <v>6.48</v>
      </c>
      <c r="E27" s="44"/>
      <c r="F27" s="44">
        <f t="shared" si="0"/>
        <v>0</v>
      </c>
    </row>
    <row r="28" spans="1:6" ht="47.25" x14ac:dyDescent="0.25">
      <c r="A28" s="9">
        <v>1.1499999999999999</v>
      </c>
      <c r="B28" s="19" t="s">
        <v>40</v>
      </c>
      <c r="C28" s="11" t="s">
        <v>28</v>
      </c>
      <c r="D28" s="44">
        <v>11.59</v>
      </c>
      <c r="E28" s="44"/>
      <c r="F28" s="44">
        <f t="shared" si="0"/>
        <v>0</v>
      </c>
    </row>
    <row r="29" spans="1:6" s="1" customFormat="1" x14ac:dyDescent="0.25">
      <c r="A29" s="10"/>
      <c r="B29" s="10" t="s">
        <v>18</v>
      </c>
      <c r="C29" s="6"/>
      <c r="D29" s="47"/>
      <c r="E29" s="47"/>
      <c r="F29" s="44"/>
    </row>
    <row r="30" spans="1:6" ht="31.5" x14ac:dyDescent="0.25">
      <c r="A30" s="13">
        <v>1.1599999999999999</v>
      </c>
      <c r="B30" s="19" t="s">
        <v>49</v>
      </c>
      <c r="C30" s="11" t="s">
        <v>28</v>
      </c>
      <c r="D30" s="44">
        <v>22.02</v>
      </c>
      <c r="E30" s="44"/>
      <c r="F30" s="44">
        <f t="shared" si="0"/>
        <v>0</v>
      </c>
    </row>
    <row r="31" spans="1:6" ht="47.25" x14ac:dyDescent="0.25">
      <c r="A31" s="9">
        <v>1.17</v>
      </c>
      <c r="B31" s="19" t="s">
        <v>40</v>
      </c>
      <c r="C31" s="11" t="s">
        <v>28</v>
      </c>
      <c r="D31" s="44">
        <v>48.74</v>
      </c>
      <c r="E31" s="44"/>
      <c r="F31" s="44">
        <f t="shared" si="0"/>
        <v>0</v>
      </c>
    </row>
    <row r="32" spans="1:6" s="1" customFormat="1" x14ac:dyDescent="0.25">
      <c r="A32" s="10"/>
      <c r="B32" s="10" t="s">
        <v>19</v>
      </c>
      <c r="C32" s="6"/>
      <c r="D32" s="47"/>
      <c r="E32" s="47"/>
      <c r="F32" s="44"/>
    </row>
    <row r="33" spans="1:7" ht="31.5" x14ac:dyDescent="0.25">
      <c r="A33" s="9">
        <v>1.18</v>
      </c>
      <c r="B33" s="19" t="s">
        <v>49</v>
      </c>
      <c r="C33" s="11" t="s">
        <v>28</v>
      </c>
      <c r="D33" s="44">
        <v>11.88</v>
      </c>
      <c r="E33" s="44"/>
      <c r="F33" s="44">
        <f t="shared" si="0"/>
        <v>0</v>
      </c>
    </row>
    <row r="34" spans="1:7" ht="47.25" x14ac:dyDescent="0.25">
      <c r="A34" s="9">
        <v>1.19</v>
      </c>
      <c r="B34" s="19" t="s">
        <v>40</v>
      </c>
      <c r="C34" s="11" t="s">
        <v>28</v>
      </c>
      <c r="D34" s="44">
        <v>13.77</v>
      </c>
      <c r="E34" s="44"/>
      <c r="F34" s="44">
        <f t="shared" si="0"/>
        <v>0</v>
      </c>
    </row>
    <row r="35" spans="1:7" s="1" customFormat="1" x14ac:dyDescent="0.25">
      <c r="A35" s="10"/>
      <c r="B35" s="10" t="s">
        <v>20</v>
      </c>
      <c r="C35" s="6"/>
      <c r="D35" s="47"/>
      <c r="E35" s="47"/>
      <c r="F35" s="44"/>
    </row>
    <row r="36" spans="1:7" ht="31.5" x14ac:dyDescent="0.25">
      <c r="A36" s="9">
        <v>1.2</v>
      </c>
      <c r="B36" s="19" t="s">
        <v>49</v>
      </c>
      <c r="C36" s="11" t="s">
        <v>28</v>
      </c>
      <c r="D36" s="44">
        <v>17.149999999999999</v>
      </c>
      <c r="E36" s="44"/>
      <c r="F36" s="44">
        <f t="shared" si="0"/>
        <v>0</v>
      </c>
    </row>
    <row r="37" spans="1:7" ht="47.25" x14ac:dyDescent="0.25">
      <c r="A37" s="9">
        <v>1.21</v>
      </c>
      <c r="B37" s="19" t="s">
        <v>40</v>
      </c>
      <c r="C37" s="11" t="s">
        <v>28</v>
      </c>
      <c r="D37" s="44">
        <v>8.7100000000000009</v>
      </c>
      <c r="E37" s="44"/>
      <c r="F37" s="44">
        <f t="shared" si="0"/>
        <v>0</v>
      </c>
      <c r="G37" s="2" t="s">
        <v>101</v>
      </c>
    </row>
    <row r="38" spans="1:7" s="1" customFormat="1" x14ac:dyDescent="0.25">
      <c r="A38" s="10"/>
      <c r="B38" s="10" t="s">
        <v>26</v>
      </c>
      <c r="C38" s="6"/>
      <c r="D38" s="47"/>
      <c r="E38" s="47"/>
      <c r="F38" s="44"/>
    </row>
    <row r="39" spans="1:7" ht="31.5" x14ac:dyDescent="0.25">
      <c r="A39" s="9">
        <v>1.22</v>
      </c>
      <c r="B39" s="19" t="s">
        <v>49</v>
      </c>
      <c r="C39" s="11" t="s">
        <v>28</v>
      </c>
      <c r="D39" s="44">
        <v>11.85</v>
      </c>
      <c r="E39" s="44"/>
      <c r="F39" s="44">
        <f t="shared" si="0"/>
        <v>0</v>
      </c>
    </row>
    <row r="40" spans="1:7" s="1" customFormat="1" x14ac:dyDescent="0.25">
      <c r="A40" s="10"/>
      <c r="B40" s="10" t="s">
        <v>21</v>
      </c>
      <c r="C40" s="6"/>
      <c r="D40" s="47"/>
      <c r="E40" s="47"/>
      <c r="F40" s="44"/>
    </row>
    <row r="41" spans="1:7" ht="31.5" x14ac:dyDescent="0.25">
      <c r="A41" s="9">
        <v>1.23</v>
      </c>
      <c r="B41" s="19" t="s">
        <v>49</v>
      </c>
      <c r="C41" s="11" t="s">
        <v>28</v>
      </c>
      <c r="D41" s="44">
        <v>8.76</v>
      </c>
      <c r="E41" s="44"/>
      <c r="F41" s="44">
        <f t="shared" si="0"/>
        <v>0</v>
      </c>
    </row>
    <row r="42" spans="1:7" ht="47.25" x14ac:dyDescent="0.25">
      <c r="A42" s="9">
        <v>1.24</v>
      </c>
      <c r="B42" s="19" t="s">
        <v>40</v>
      </c>
      <c r="C42" s="11" t="s">
        <v>28</v>
      </c>
      <c r="D42" s="44">
        <v>4.05</v>
      </c>
      <c r="E42" s="44"/>
      <c r="F42" s="44">
        <f t="shared" si="0"/>
        <v>0</v>
      </c>
    </row>
    <row r="43" spans="1:7" s="1" customFormat="1" x14ac:dyDescent="0.25">
      <c r="A43" s="10"/>
      <c r="B43" s="10" t="s">
        <v>22</v>
      </c>
      <c r="C43" s="6"/>
      <c r="D43" s="47"/>
      <c r="E43" s="47"/>
      <c r="F43" s="44"/>
    </row>
    <row r="44" spans="1:7" ht="31.5" x14ac:dyDescent="0.25">
      <c r="A44" s="9">
        <v>1.25</v>
      </c>
      <c r="B44" s="19" t="s">
        <v>49</v>
      </c>
      <c r="C44" s="11" t="s">
        <v>28</v>
      </c>
      <c r="D44" s="44">
        <v>0.14000000000000001</v>
      </c>
      <c r="E44" s="44"/>
      <c r="F44" s="44">
        <f t="shared" si="0"/>
        <v>0</v>
      </c>
    </row>
    <row r="45" spans="1:7" ht="47.25" x14ac:dyDescent="0.25">
      <c r="A45" s="13">
        <v>1.26</v>
      </c>
      <c r="B45" s="19" t="s">
        <v>40</v>
      </c>
      <c r="C45" s="11" t="s">
        <v>28</v>
      </c>
      <c r="D45" s="44">
        <v>0.85</v>
      </c>
      <c r="E45" s="44"/>
      <c r="F45" s="44">
        <f t="shared" si="0"/>
        <v>0</v>
      </c>
    </row>
    <row r="46" spans="1:7" s="1" customFormat="1" x14ac:dyDescent="0.25">
      <c r="A46" s="10"/>
      <c r="B46" s="10" t="s">
        <v>23</v>
      </c>
      <c r="C46" s="6"/>
      <c r="D46" s="47"/>
      <c r="E46" s="47"/>
      <c r="F46" s="44"/>
    </row>
    <row r="47" spans="1:7" ht="31.5" x14ac:dyDescent="0.25">
      <c r="A47" s="13">
        <v>1.27</v>
      </c>
      <c r="B47" s="19" t="s">
        <v>51</v>
      </c>
      <c r="C47" s="11" t="s">
        <v>28</v>
      </c>
      <c r="D47" s="44">
        <v>68.55</v>
      </c>
      <c r="E47" s="44"/>
      <c r="F47" s="44">
        <f t="shared" si="0"/>
        <v>0</v>
      </c>
    </row>
    <row r="48" spans="1:7" s="1" customFormat="1" x14ac:dyDescent="0.25">
      <c r="A48" s="10"/>
      <c r="B48" s="10" t="s">
        <v>24</v>
      </c>
      <c r="C48" s="6"/>
      <c r="D48" s="47"/>
      <c r="E48" s="47"/>
      <c r="F48" s="44"/>
    </row>
    <row r="49" spans="1:8" ht="47.25" x14ac:dyDescent="0.25">
      <c r="A49" s="9">
        <v>1.28</v>
      </c>
      <c r="B49" s="24" t="s">
        <v>55</v>
      </c>
      <c r="C49" s="11" t="s">
        <v>28</v>
      </c>
      <c r="D49" s="44">
        <v>102.43</v>
      </c>
      <c r="E49" s="44"/>
      <c r="F49" s="44">
        <f t="shared" si="0"/>
        <v>0</v>
      </c>
      <c r="H49" s="22"/>
    </row>
    <row r="50" spans="1:8" s="1" customFormat="1" x14ac:dyDescent="0.25">
      <c r="A50" s="10"/>
      <c r="B50" s="10" t="s">
        <v>25</v>
      </c>
      <c r="C50" s="6"/>
      <c r="D50" s="47"/>
      <c r="E50" s="47"/>
      <c r="F50" s="44"/>
    </row>
    <row r="51" spans="1:8" ht="31.5" x14ac:dyDescent="0.25">
      <c r="A51" s="9">
        <v>1.29</v>
      </c>
      <c r="B51" s="19" t="s">
        <v>51</v>
      </c>
      <c r="C51" s="11" t="s">
        <v>28</v>
      </c>
      <c r="D51" s="44">
        <v>85.24</v>
      </c>
      <c r="E51" s="44"/>
      <c r="F51" s="44">
        <f t="shared" si="0"/>
        <v>0</v>
      </c>
    </row>
    <row r="52" spans="1:8" x14ac:dyDescent="0.25">
      <c r="A52" s="9"/>
      <c r="B52" s="34" t="s">
        <v>95</v>
      </c>
      <c r="C52" s="35"/>
      <c r="D52" s="49"/>
      <c r="E52" s="49"/>
      <c r="F52" s="49">
        <f>SUM(F6:F51)</f>
        <v>0</v>
      </c>
    </row>
    <row r="53" spans="1:8" s="1" customFormat="1" x14ac:dyDescent="0.25">
      <c r="A53" s="10"/>
      <c r="B53" s="32" t="s">
        <v>4</v>
      </c>
      <c r="C53" s="33"/>
      <c r="D53" s="52"/>
      <c r="E53" s="52"/>
      <c r="F53" s="52"/>
    </row>
    <row r="54" spans="1:8" s="1" customFormat="1" x14ac:dyDescent="0.25">
      <c r="A54" s="10"/>
      <c r="B54" s="10" t="s">
        <v>7</v>
      </c>
      <c r="C54" s="6"/>
      <c r="D54" s="47"/>
      <c r="E54" s="47"/>
      <c r="F54" s="47"/>
    </row>
    <row r="55" spans="1:8" s="1" customFormat="1" ht="31.5" x14ac:dyDescent="0.25">
      <c r="A55" s="9">
        <v>2.1</v>
      </c>
      <c r="B55" s="20" t="s">
        <v>46</v>
      </c>
      <c r="C55" s="11" t="s">
        <v>28</v>
      </c>
      <c r="D55" s="44">
        <v>2.66</v>
      </c>
      <c r="E55" s="47"/>
      <c r="F55" s="47">
        <f>D55*E55</f>
        <v>0</v>
      </c>
    </row>
    <row r="56" spans="1:8" s="1" customFormat="1" ht="31.5" x14ac:dyDescent="0.25">
      <c r="A56" s="9">
        <v>2.2000000000000002</v>
      </c>
      <c r="B56" s="20" t="s">
        <v>47</v>
      </c>
      <c r="C56" s="11" t="s">
        <v>28</v>
      </c>
      <c r="D56" s="44">
        <v>12.88</v>
      </c>
      <c r="E56" s="47"/>
      <c r="F56" s="47">
        <f>D56*E56</f>
        <v>0</v>
      </c>
    </row>
    <row r="57" spans="1:8" s="23" customFormat="1" ht="31.5" x14ac:dyDescent="0.25">
      <c r="A57" s="17">
        <v>2.2999999999999998</v>
      </c>
      <c r="B57" s="76" t="s">
        <v>106</v>
      </c>
      <c r="C57" s="21" t="s">
        <v>28</v>
      </c>
      <c r="D57" s="54">
        <v>3.57</v>
      </c>
      <c r="E57" s="77"/>
      <c r="F57" s="47">
        <f t="shared" ref="F57:F72" si="1">D57*E57</f>
        <v>0</v>
      </c>
    </row>
    <row r="58" spans="1:8" s="1" customFormat="1" x14ac:dyDescent="0.25">
      <c r="A58" s="10"/>
      <c r="B58" s="10" t="s">
        <v>8</v>
      </c>
      <c r="C58" s="6"/>
      <c r="D58" s="47"/>
      <c r="E58" s="47"/>
      <c r="F58" s="47"/>
    </row>
    <row r="59" spans="1:8" s="1" customFormat="1" ht="31.5" x14ac:dyDescent="0.25">
      <c r="A59" s="9">
        <v>2.4</v>
      </c>
      <c r="B59" s="20" t="s">
        <v>47</v>
      </c>
      <c r="C59" s="11" t="s">
        <v>28</v>
      </c>
      <c r="D59" s="44">
        <v>1.29</v>
      </c>
      <c r="E59" s="47"/>
      <c r="F59" s="47">
        <f t="shared" si="1"/>
        <v>0</v>
      </c>
    </row>
    <row r="60" spans="1:8" s="1" customFormat="1" x14ac:dyDescent="0.25">
      <c r="A60" s="10"/>
      <c r="B60" s="10" t="s">
        <v>14</v>
      </c>
      <c r="C60" s="6"/>
      <c r="D60" s="47"/>
      <c r="E60" s="47"/>
      <c r="F60" s="47"/>
    </row>
    <row r="61" spans="1:8" s="1" customFormat="1" ht="31.5" x14ac:dyDescent="0.25">
      <c r="A61" s="9">
        <v>2.5</v>
      </c>
      <c r="B61" s="20" t="s">
        <v>46</v>
      </c>
      <c r="C61" s="11" t="s">
        <v>28</v>
      </c>
      <c r="D61" s="44">
        <v>1.62</v>
      </c>
      <c r="E61" s="47"/>
      <c r="F61" s="47">
        <f t="shared" si="1"/>
        <v>0</v>
      </c>
    </row>
    <row r="62" spans="1:8" s="1" customFormat="1" x14ac:dyDescent="0.25">
      <c r="A62" s="9"/>
      <c r="B62" s="10" t="s">
        <v>15</v>
      </c>
      <c r="C62" s="6"/>
      <c r="D62" s="47"/>
      <c r="E62" s="47"/>
      <c r="F62" s="47"/>
    </row>
    <row r="63" spans="1:8" s="1" customFormat="1" ht="31.5" x14ac:dyDescent="0.25">
      <c r="A63" s="9">
        <v>2.6</v>
      </c>
      <c r="B63" s="20" t="s">
        <v>47</v>
      </c>
      <c r="C63" s="11" t="s">
        <v>28</v>
      </c>
      <c r="D63" s="44">
        <v>18.27</v>
      </c>
      <c r="E63" s="47"/>
      <c r="F63" s="47">
        <f t="shared" si="1"/>
        <v>0</v>
      </c>
    </row>
    <row r="64" spans="1:8" s="1" customFormat="1" x14ac:dyDescent="0.25">
      <c r="A64" s="9"/>
      <c r="B64" s="15" t="s">
        <v>20</v>
      </c>
      <c r="C64" s="11"/>
      <c r="D64" s="44"/>
      <c r="E64" s="47"/>
      <c r="F64" s="47"/>
    </row>
    <row r="65" spans="1:6" s="1" customFormat="1" ht="31.5" x14ac:dyDescent="0.25">
      <c r="A65" s="9">
        <v>2.7</v>
      </c>
      <c r="B65" s="20" t="s">
        <v>47</v>
      </c>
      <c r="C65" s="11" t="s">
        <v>28</v>
      </c>
      <c r="D65" s="44">
        <v>1.08</v>
      </c>
      <c r="E65" s="47"/>
      <c r="F65" s="47">
        <f t="shared" si="1"/>
        <v>0</v>
      </c>
    </row>
    <row r="66" spans="1:6" s="1" customFormat="1" x14ac:dyDescent="0.25">
      <c r="A66" s="9"/>
      <c r="B66" s="10" t="s">
        <v>26</v>
      </c>
      <c r="C66" s="6"/>
      <c r="D66" s="47"/>
      <c r="E66" s="47"/>
      <c r="F66" s="47"/>
    </row>
    <row r="67" spans="1:6" s="1" customFormat="1" ht="31.5" x14ac:dyDescent="0.25">
      <c r="A67" s="9">
        <v>2.8</v>
      </c>
      <c r="B67" s="20" t="s">
        <v>47</v>
      </c>
      <c r="C67" s="11" t="s">
        <v>28</v>
      </c>
      <c r="D67" s="44">
        <v>0.45</v>
      </c>
      <c r="E67" s="47"/>
      <c r="F67" s="47">
        <f t="shared" si="1"/>
        <v>0</v>
      </c>
    </row>
    <row r="68" spans="1:6" s="1" customFormat="1" x14ac:dyDescent="0.25">
      <c r="A68" s="10"/>
      <c r="B68" s="10" t="s">
        <v>21</v>
      </c>
      <c r="C68" s="6"/>
      <c r="D68" s="47"/>
      <c r="E68" s="47"/>
      <c r="F68" s="47"/>
    </row>
    <row r="69" spans="1:6" s="1" customFormat="1" ht="31.5" x14ac:dyDescent="0.25">
      <c r="A69" s="28">
        <v>2.9</v>
      </c>
      <c r="B69" s="20" t="s">
        <v>46</v>
      </c>
      <c r="C69" s="11" t="s">
        <v>28</v>
      </c>
      <c r="D69" s="44">
        <v>1.3</v>
      </c>
      <c r="E69" s="47"/>
      <c r="F69" s="47">
        <f t="shared" si="1"/>
        <v>0</v>
      </c>
    </row>
    <row r="70" spans="1:6" s="1" customFormat="1" ht="31.5" x14ac:dyDescent="0.25">
      <c r="A70" s="13">
        <v>2.1</v>
      </c>
      <c r="B70" s="20" t="s">
        <v>47</v>
      </c>
      <c r="C70" s="11" t="s">
        <v>28</v>
      </c>
      <c r="D70" s="44">
        <v>0.86</v>
      </c>
      <c r="E70" s="47"/>
      <c r="F70" s="47">
        <f t="shared" si="1"/>
        <v>0</v>
      </c>
    </row>
    <row r="71" spans="1:6" s="1" customFormat="1" x14ac:dyDescent="0.25">
      <c r="A71" s="10"/>
      <c r="B71" s="10" t="s">
        <v>22</v>
      </c>
      <c r="C71" s="6"/>
      <c r="D71" s="47"/>
      <c r="E71" s="47"/>
      <c r="F71" s="47"/>
    </row>
    <row r="72" spans="1:6" s="1" customFormat="1" ht="31.5" x14ac:dyDescent="0.25">
      <c r="A72" s="9">
        <v>2.11</v>
      </c>
      <c r="B72" s="20" t="s">
        <v>47</v>
      </c>
      <c r="C72" s="11" t="s">
        <v>28</v>
      </c>
      <c r="D72" s="44">
        <v>2.09</v>
      </c>
      <c r="E72" s="47"/>
      <c r="F72" s="47">
        <f t="shared" si="1"/>
        <v>0</v>
      </c>
    </row>
    <row r="73" spans="1:6" s="1" customFormat="1" x14ac:dyDescent="0.25">
      <c r="A73" s="10"/>
      <c r="B73" s="34" t="s">
        <v>95</v>
      </c>
      <c r="C73" s="35"/>
      <c r="D73" s="49"/>
      <c r="E73" s="49"/>
      <c r="F73" s="49">
        <f>SUM(F55:F72)</f>
        <v>0</v>
      </c>
    </row>
    <row r="74" spans="1:6" s="1" customFormat="1" x14ac:dyDescent="0.25">
      <c r="A74" s="10"/>
      <c r="B74" s="32" t="s">
        <v>5</v>
      </c>
      <c r="C74" s="33"/>
      <c r="D74" s="52"/>
      <c r="E74" s="52"/>
      <c r="F74" s="52"/>
    </row>
    <row r="75" spans="1:6" ht="47.25" x14ac:dyDescent="0.25">
      <c r="A75" s="9">
        <v>3.1</v>
      </c>
      <c r="B75" s="25" t="s">
        <v>107</v>
      </c>
      <c r="C75" s="11" t="s">
        <v>38</v>
      </c>
      <c r="D75" s="44">
        <v>6</v>
      </c>
      <c r="E75" s="44"/>
      <c r="F75" s="44">
        <f>D75*E75</f>
        <v>0</v>
      </c>
    </row>
    <row r="76" spans="1:6" ht="31.5" x14ac:dyDescent="0.25">
      <c r="A76" s="9">
        <v>3.2</v>
      </c>
      <c r="B76" s="25" t="s">
        <v>91</v>
      </c>
      <c r="C76" s="11" t="s">
        <v>38</v>
      </c>
      <c r="D76" s="44">
        <v>7</v>
      </c>
      <c r="E76" s="44"/>
      <c r="F76" s="44">
        <f t="shared" ref="F76:F78" si="2">D76*E76</f>
        <v>0</v>
      </c>
    </row>
    <row r="77" spans="1:6" ht="31.5" x14ac:dyDescent="0.25">
      <c r="A77" s="9">
        <v>3.3</v>
      </c>
      <c r="B77" s="25" t="s">
        <v>108</v>
      </c>
      <c r="C77" s="11" t="s">
        <v>38</v>
      </c>
      <c r="D77" s="44">
        <v>6.25</v>
      </c>
      <c r="E77" s="44"/>
      <c r="F77" s="44">
        <f t="shared" si="2"/>
        <v>0</v>
      </c>
    </row>
    <row r="78" spans="1:6" s="22" customFormat="1" ht="31.5" x14ac:dyDescent="0.25">
      <c r="A78" s="17">
        <v>3.4</v>
      </c>
      <c r="B78" s="26" t="s">
        <v>109</v>
      </c>
      <c r="C78" s="21" t="s">
        <v>38</v>
      </c>
      <c r="D78" s="54">
        <v>2.4</v>
      </c>
      <c r="E78" s="54"/>
      <c r="F78" s="44">
        <f t="shared" si="2"/>
        <v>0</v>
      </c>
    </row>
    <row r="79" spans="1:6" s="22" customFormat="1" x14ac:dyDescent="0.25">
      <c r="A79" s="17"/>
      <c r="B79" s="34" t="s">
        <v>95</v>
      </c>
      <c r="C79" s="35"/>
      <c r="D79" s="49"/>
      <c r="E79" s="49"/>
      <c r="F79" s="49">
        <f>SUM(F75:F78)</f>
        <v>0</v>
      </c>
    </row>
    <row r="80" spans="1:6" s="1" customFormat="1" x14ac:dyDescent="0.25">
      <c r="A80" s="10"/>
      <c r="B80" s="32" t="s">
        <v>6</v>
      </c>
      <c r="C80" s="33"/>
      <c r="D80" s="52"/>
      <c r="E80" s="52"/>
      <c r="F80" s="52"/>
    </row>
    <row r="81" spans="1:6" x14ac:dyDescent="0.25">
      <c r="A81" s="9">
        <v>4.0999999999999996</v>
      </c>
      <c r="B81" s="9" t="s">
        <v>65</v>
      </c>
      <c r="C81" s="11" t="s">
        <v>39</v>
      </c>
      <c r="D81" s="44">
        <v>4</v>
      </c>
      <c r="E81" s="44"/>
      <c r="F81" s="44">
        <f>D81*E81</f>
        <v>0</v>
      </c>
    </row>
    <row r="82" spans="1:6" ht="15.75" customHeight="1" x14ac:dyDescent="0.25">
      <c r="A82" s="9">
        <v>4.2</v>
      </c>
      <c r="B82" s="26" t="s">
        <v>84</v>
      </c>
      <c r="C82" s="21" t="s">
        <v>100</v>
      </c>
      <c r="D82" s="54">
        <v>45</v>
      </c>
      <c r="E82" s="54"/>
      <c r="F82" s="44">
        <f>D82*E82</f>
        <v>0</v>
      </c>
    </row>
    <row r="83" spans="1:6" ht="15.75" customHeight="1" x14ac:dyDescent="0.25">
      <c r="A83" s="9"/>
      <c r="B83" s="34" t="s">
        <v>95</v>
      </c>
      <c r="C83" s="35"/>
      <c r="D83" s="49"/>
      <c r="E83" s="49"/>
      <c r="F83" s="49">
        <f>SUM(F81:F82)</f>
        <v>0</v>
      </c>
    </row>
    <row r="84" spans="1:6" x14ac:dyDescent="0.25">
      <c r="A84" s="9"/>
      <c r="B84" s="32" t="s">
        <v>56</v>
      </c>
      <c r="C84" s="29"/>
      <c r="D84" s="56"/>
      <c r="E84" s="56"/>
      <c r="F84" s="56"/>
    </row>
    <row r="85" spans="1:6" x14ac:dyDescent="0.25">
      <c r="A85" s="9">
        <v>5.0999999999999996</v>
      </c>
      <c r="B85" s="9" t="s">
        <v>57</v>
      </c>
      <c r="C85" s="11" t="s">
        <v>38</v>
      </c>
      <c r="D85" s="44">
        <v>6</v>
      </c>
      <c r="E85" s="44"/>
      <c r="F85" s="44">
        <f>D85*E85</f>
        <v>0</v>
      </c>
    </row>
    <row r="86" spans="1:6" x14ac:dyDescent="0.25">
      <c r="A86" s="9">
        <v>5.2</v>
      </c>
      <c r="B86" s="9" t="s">
        <v>58</v>
      </c>
      <c r="C86" s="11" t="s">
        <v>38</v>
      </c>
      <c r="D86" s="44">
        <v>5.04</v>
      </c>
      <c r="E86" s="44"/>
      <c r="F86" s="44">
        <f t="shared" ref="F86:F88" si="3">D86*E86</f>
        <v>0</v>
      </c>
    </row>
    <row r="87" spans="1:6" x14ac:dyDescent="0.25">
      <c r="A87" s="9">
        <v>5.3</v>
      </c>
      <c r="B87" s="9" t="s">
        <v>59</v>
      </c>
      <c r="C87" s="11" t="s">
        <v>38</v>
      </c>
      <c r="D87" s="44">
        <v>1.2</v>
      </c>
      <c r="E87" s="44"/>
      <c r="F87" s="44">
        <f t="shared" si="3"/>
        <v>0</v>
      </c>
    </row>
    <row r="88" spans="1:6" x14ac:dyDescent="0.25">
      <c r="A88" s="9">
        <v>5.4</v>
      </c>
      <c r="B88" s="9" t="s">
        <v>62</v>
      </c>
      <c r="C88" s="11" t="s">
        <v>38</v>
      </c>
      <c r="D88" s="44">
        <v>1.6</v>
      </c>
      <c r="E88" s="44"/>
      <c r="F88" s="44">
        <f t="shared" si="3"/>
        <v>0</v>
      </c>
    </row>
    <row r="89" spans="1:6" x14ac:dyDescent="0.25">
      <c r="A89" s="9"/>
      <c r="B89" s="34" t="s">
        <v>95</v>
      </c>
      <c r="C89" s="35"/>
      <c r="D89" s="49"/>
      <c r="E89" s="49"/>
      <c r="F89" s="49">
        <f>SUM(F85:F88)</f>
        <v>0</v>
      </c>
    </row>
    <row r="90" spans="1:6" x14ac:dyDescent="0.25">
      <c r="A90" s="9"/>
      <c r="B90" s="32" t="s">
        <v>78</v>
      </c>
      <c r="C90" s="29"/>
      <c r="D90" s="56"/>
      <c r="E90" s="56"/>
      <c r="F90" s="56"/>
    </row>
    <row r="91" spans="1:6" x14ac:dyDescent="0.25">
      <c r="A91" s="9">
        <v>6.1</v>
      </c>
      <c r="B91" s="9" t="s">
        <v>63</v>
      </c>
      <c r="C91" s="11" t="s">
        <v>64</v>
      </c>
      <c r="D91" s="44">
        <v>1.7</v>
      </c>
      <c r="E91" s="44"/>
      <c r="F91" s="44">
        <f>D91*E91</f>
        <v>0</v>
      </c>
    </row>
    <row r="92" spans="1:6" x14ac:dyDescent="0.25">
      <c r="A92" s="9">
        <v>6.2</v>
      </c>
      <c r="B92" s="9" t="s">
        <v>80</v>
      </c>
      <c r="C92" s="11" t="s">
        <v>38</v>
      </c>
      <c r="D92" s="44">
        <v>2.16</v>
      </c>
      <c r="E92" s="44"/>
      <c r="F92" s="44">
        <f t="shared" ref="F92:F95" si="4">D92*E92</f>
        <v>0</v>
      </c>
    </row>
    <row r="93" spans="1:6" x14ac:dyDescent="0.25">
      <c r="A93" s="9">
        <v>6.3</v>
      </c>
      <c r="B93" s="9" t="s">
        <v>82</v>
      </c>
      <c r="C93" s="11" t="s">
        <v>38</v>
      </c>
      <c r="D93" s="44">
        <v>1.92</v>
      </c>
      <c r="E93" s="44"/>
      <c r="F93" s="44">
        <f t="shared" si="4"/>
        <v>0</v>
      </c>
    </row>
    <row r="94" spans="1:6" x14ac:dyDescent="0.25">
      <c r="A94" s="9">
        <v>6.4</v>
      </c>
      <c r="B94" s="9" t="s">
        <v>81</v>
      </c>
      <c r="C94" s="11" t="s">
        <v>39</v>
      </c>
      <c r="D94" s="44">
        <v>1</v>
      </c>
      <c r="E94" s="44"/>
      <c r="F94" s="44">
        <f t="shared" si="4"/>
        <v>0</v>
      </c>
    </row>
    <row r="95" spans="1:6" x14ac:dyDescent="0.25">
      <c r="A95" s="9">
        <v>6.5</v>
      </c>
      <c r="B95" s="17" t="s">
        <v>83</v>
      </c>
      <c r="C95" s="11" t="s">
        <v>38</v>
      </c>
      <c r="D95" s="44">
        <v>3</v>
      </c>
      <c r="E95" s="44"/>
      <c r="F95" s="44">
        <f t="shared" si="4"/>
        <v>0</v>
      </c>
    </row>
    <row r="96" spans="1:6" x14ac:dyDescent="0.25">
      <c r="A96" s="9"/>
      <c r="B96" s="34" t="s">
        <v>95</v>
      </c>
      <c r="C96" s="35"/>
      <c r="D96" s="49"/>
      <c r="E96" s="49"/>
      <c r="F96" s="49">
        <f>SUM(F91:F95)</f>
        <v>0</v>
      </c>
    </row>
    <row r="97" spans="1:6" x14ac:dyDescent="0.25">
      <c r="A97" s="9"/>
      <c r="B97" s="32" t="s">
        <v>79</v>
      </c>
      <c r="C97" s="29"/>
      <c r="D97" s="56"/>
      <c r="E97" s="56"/>
      <c r="F97" s="56"/>
    </row>
    <row r="98" spans="1:6" x14ac:dyDescent="0.25">
      <c r="A98" s="9">
        <v>7.1</v>
      </c>
      <c r="B98" s="17" t="s">
        <v>61</v>
      </c>
      <c r="C98" s="11" t="s">
        <v>38</v>
      </c>
      <c r="D98" s="44">
        <v>7</v>
      </c>
      <c r="E98" s="44"/>
      <c r="F98" s="44">
        <f>D98*E98</f>
        <v>0</v>
      </c>
    </row>
    <row r="99" spans="1:6" ht="31.5" x14ac:dyDescent="0.25">
      <c r="A99" s="9">
        <v>7.2</v>
      </c>
      <c r="B99" s="27" t="s">
        <v>110</v>
      </c>
      <c r="C99" s="11" t="s">
        <v>38</v>
      </c>
      <c r="D99" s="44">
        <v>3</v>
      </c>
      <c r="E99" s="44"/>
      <c r="F99" s="44">
        <f t="shared" ref="F99:F102" si="5">D99*E99</f>
        <v>0</v>
      </c>
    </row>
    <row r="100" spans="1:6" ht="31.5" customHeight="1" x14ac:dyDescent="0.25">
      <c r="A100" s="9">
        <v>7.3</v>
      </c>
      <c r="B100" s="68" t="s">
        <v>111</v>
      </c>
      <c r="C100" s="11" t="s">
        <v>39</v>
      </c>
      <c r="D100" s="44">
        <v>1</v>
      </c>
      <c r="E100" s="44"/>
      <c r="F100" s="44">
        <f t="shared" si="5"/>
        <v>0</v>
      </c>
    </row>
    <row r="101" spans="1:6" x14ac:dyDescent="0.25">
      <c r="A101" s="9">
        <v>7.4</v>
      </c>
      <c r="B101" s="17" t="s">
        <v>77</v>
      </c>
      <c r="C101" s="11" t="s">
        <v>38</v>
      </c>
      <c r="D101" s="44">
        <v>5.76</v>
      </c>
      <c r="E101" s="44"/>
      <c r="F101" s="44">
        <f t="shared" si="5"/>
        <v>0</v>
      </c>
    </row>
    <row r="102" spans="1:6" x14ac:dyDescent="0.25">
      <c r="A102" s="9">
        <v>7.5</v>
      </c>
      <c r="B102" s="17" t="s">
        <v>112</v>
      </c>
      <c r="C102" s="11" t="s">
        <v>64</v>
      </c>
      <c r="D102" s="44">
        <v>203.3</v>
      </c>
      <c r="E102" s="44"/>
      <c r="F102" s="44">
        <f t="shared" si="5"/>
        <v>0</v>
      </c>
    </row>
    <row r="103" spans="1:6" x14ac:dyDescent="0.25">
      <c r="A103" s="9"/>
      <c r="B103" s="34" t="s">
        <v>95</v>
      </c>
      <c r="C103" s="35"/>
      <c r="D103" s="49"/>
      <c r="E103" s="49"/>
      <c r="F103" s="49">
        <f>SUM(F98:F102)</f>
        <v>0</v>
      </c>
    </row>
    <row r="104" spans="1:6" x14ac:dyDescent="0.25">
      <c r="A104" s="9"/>
      <c r="B104" s="16" t="s">
        <v>3</v>
      </c>
      <c r="C104" s="21"/>
      <c r="D104" s="54"/>
      <c r="E104" s="54"/>
      <c r="F104" s="54">
        <f>F52</f>
        <v>0</v>
      </c>
    </row>
    <row r="105" spans="1:6" x14ac:dyDescent="0.25">
      <c r="A105" s="9"/>
      <c r="B105" s="16" t="s">
        <v>4</v>
      </c>
      <c r="C105" s="21"/>
      <c r="D105" s="54"/>
      <c r="E105" s="54"/>
      <c r="F105" s="54">
        <f>F73</f>
        <v>0</v>
      </c>
    </row>
    <row r="106" spans="1:6" x14ac:dyDescent="0.25">
      <c r="A106" s="9"/>
      <c r="B106" s="16" t="s">
        <v>5</v>
      </c>
      <c r="C106" s="21"/>
      <c r="D106" s="54"/>
      <c r="E106" s="54"/>
      <c r="F106" s="54">
        <f>F79</f>
        <v>0</v>
      </c>
    </row>
    <row r="107" spans="1:6" x14ac:dyDescent="0.25">
      <c r="A107" s="9"/>
      <c r="B107" s="16" t="s">
        <v>6</v>
      </c>
      <c r="C107" s="21"/>
      <c r="D107" s="54"/>
      <c r="E107" s="54"/>
      <c r="F107" s="54">
        <f>F83</f>
        <v>0</v>
      </c>
    </row>
    <row r="108" spans="1:6" x14ac:dyDescent="0.25">
      <c r="A108" s="9"/>
      <c r="B108" s="16" t="s">
        <v>56</v>
      </c>
      <c r="C108" s="21"/>
      <c r="D108" s="54"/>
      <c r="E108" s="54"/>
      <c r="F108" s="54">
        <f>F89</f>
        <v>0</v>
      </c>
    </row>
    <row r="109" spans="1:6" x14ac:dyDescent="0.25">
      <c r="A109" s="9"/>
      <c r="B109" s="16" t="s">
        <v>78</v>
      </c>
      <c r="C109" s="21"/>
      <c r="D109" s="54"/>
      <c r="E109" s="54"/>
      <c r="F109" s="54">
        <f>F96</f>
        <v>0</v>
      </c>
    </row>
    <row r="110" spans="1:6" x14ac:dyDescent="0.25">
      <c r="A110" s="9"/>
      <c r="B110" s="16" t="s">
        <v>79</v>
      </c>
      <c r="C110" s="21"/>
      <c r="D110" s="54"/>
      <c r="E110" s="54"/>
      <c r="F110" s="54">
        <f>F103</f>
        <v>0</v>
      </c>
    </row>
    <row r="111" spans="1:6" x14ac:dyDescent="0.25">
      <c r="A111" s="9"/>
      <c r="B111" s="16"/>
      <c r="C111" s="21"/>
      <c r="D111" s="54"/>
      <c r="E111" s="54"/>
      <c r="F111" s="54">
        <f>F103</f>
        <v>0</v>
      </c>
    </row>
    <row r="112" spans="1:6" x14ac:dyDescent="0.25">
      <c r="A112" s="9"/>
      <c r="B112" s="36" t="s">
        <v>96</v>
      </c>
      <c r="C112" s="37"/>
      <c r="D112" s="57"/>
      <c r="E112" s="57"/>
      <c r="F112" s="57">
        <f>SUM(F104:F111)</f>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4CE1F-367B-44D1-A2F1-6A1BA6431F33}">
  <dimension ref="A1:F50"/>
  <sheetViews>
    <sheetView workbookViewId="0">
      <selection activeCell="G52" sqref="G52"/>
    </sheetView>
  </sheetViews>
  <sheetFormatPr defaultRowHeight="15.75" x14ac:dyDescent="0.25"/>
  <cols>
    <col min="1" max="1" width="6.140625" style="69" customWidth="1"/>
    <col min="2" max="2" width="67" style="69" customWidth="1"/>
    <col min="3" max="4" width="9.140625" style="69"/>
    <col min="5" max="5" width="16.7109375" style="69" customWidth="1"/>
    <col min="6" max="6" width="22.5703125" style="69" customWidth="1"/>
    <col min="7" max="16384" width="9.140625" style="69"/>
  </cols>
  <sheetData>
    <row r="1" spans="1:6" x14ac:dyDescent="0.25">
      <c r="A1" s="1" t="s">
        <v>42</v>
      </c>
      <c r="B1" s="2"/>
      <c r="C1" s="3"/>
      <c r="D1" s="4"/>
      <c r="E1" s="2"/>
      <c r="F1" s="2"/>
    </row>
    <row r="2" spans="1:6" x14ac:dyDescent="0.25">
      <c r="A2" s="2"/>
      <c r="B2" s="2"/>
      <c r="C2" s="3"/>
      <c r="D2" s="4"/>
      <c r="E2" s="2"/>
      <c r="F2" s="2"/>
    </row>
    <row r="3" spans="1:6" x14ac:dyDescent="0.25">
      <c r="A3" s="5" t="s">
        <v>48</v>
      </c>
      <c r="B3" s="5" t="s">
        <v>0</v>
      </c>
      <c r="C3" s="6" t="s">
        <v>2</v>
      </c>
      <c r="D3" s="7" t="s">
        <v>1</v>
      </c>
      <c r="E3" s="5" t="s">
        <v>30</v>
      </c>
      <c r="F3" s="5" t="s">
        <v>31</v>
      </c>
    </row>
    <row r="4" spans="1:6" x14ac:dyDescent="0.25">
      <c r="A4" s="9"/>
      <c r="B4" s="32" t="s">
        <v>3</v>
      </c>
      <c r="C4" s="29"/>
      <c r="D4" s="30"/>
      <c r="E4" s="31"/>
      <c r="F4" s="31"/>
    </row>
    <row r="5" spans="1:6" x14ac:dyDescent="0.25">
      <c r="A5" s="9"/>
      <c r="B5" s="10" t="s">
        <v>7</v>
      </c>
      <c r="C5" s="11"/>
      <c r="D5" s="44"/>
      <c r="E5" s="44"/>
      <c r="F5" s="44"/>
    </row>
    <row r="6" spans="1:6" ht="48" customHeight="1" x14ac:dyDescent="0.25">
      <c r="A6" s="9">
        <v>1.1000000000000001</v>
      </c>
      <c r="B6" s="19" t="s">
        <v>66</v>
      </c>
      <c r="C6" s="11" t="s">
        <v>38</v>
      </c>
      <c r="D6" s="44">
        <v>26.64</v>
      </c>
      <c r="E6" s="44"/>
      <c r="F6" s="44">
        <f>D6*E6</f>
        <v>0</v>
      </c>
    </row>
    <row r="7" spans="1:6" x14ac:dyDescent="0.25">
      <c r="A7" s="9"/>
      <c r="B7" s="10" t="s">
        <v>9</v>
      </c>
      <c r="C7" s="11"/>
      <c r="D7" s="44"/>
      <c r="E7" s="44"/>
      <c r="F7" s="44"/>
    </row>
    <row r="8" spans="1:6" ht="47.25" x14ac:dyDescent="0.25">
      <c r="A8" s="9">
        <v>1.2</v>
      </c>
      <c r="B8" s="19" t="s">
        <v>67</v>
      </c>
      <c r="C8" s="11" t="s">
        <v>38</v>
      </c>
      <c r="D8" s="44">
        <v>8.65</v>
      </c>
      <c r="E8" s="44"/>
      <c r="F8" s="44">
        <f t="shared" ref="F8:F14" si="0">D8*E8</f>
        <v>0</v>
      </c>
    </row>
    <row r="9" spans="1:6" ht="49.5" customHeight="1" x14ac:dyDescent="0.25">
      <c r="A9" s="9">
        <v>1.3</v>
      </c>
      <c r="B9" s="19" t="s">
        <v>40</v>
      </c>
      <c r="C9" s="11" t="s">
        <v>38</v>
      </c>
      <c r="D9" s="44">
        <v>2.0699999999999998</v>
      </c>
      <c r="E9" s="44"/>
      <c r="F9" s="44">
        <f t="shared" si="0"/>
        <v>0</v>
      </c>
    </row>
    <row r="10" spans="1:6" x14ac:dyDescent="0.25">
      <c r="A10" s="10"/>
      <c r="B10" s="10" t="s">
        <v>33</v>
      </c>
      <c r="C10" s="6"/>
      <c r="D10" s="47"/>
      <c r="E10" s="47"/>
      <c r="F10" s="44"/>
    </row>
    <row r="11" spans="1:6" ht="47.25" x14ac:dyDescent="0.25">
      <c r="A11" s="13">
        <v>1.4</v>
      </c>
      <c r="B11" s="19" t="s">
        <v>49</v>
      </c>
      <c r="C11" s="11" t="s">
        <v>38</v>
      </c>
      <c r="D11" s="44">
        <v>1.51</v>
      </c>
      <c r="E11" s="44"/>
      <c r="F11" s="44">
        <f t="shared" si="0"/>
        <v>0</v>
      </c>
    </row>
    <row r="12" spans="1:6" ht="49.5" customHeight="1" x14ac:dyDescent="0.25">
      <c r="A12" s="9">
        <v>1.5</v>
      </c>
      <c r="B12" s="19" t="s">
        <v>40</v>
      </c>
      <c r="C12" s="11" t="s">
        <v>38</v>
      </c>
      <c r="D12" s="44">
        <v>2.78</v>
      </c>
      <c r="E12" s="44"/>
      <c r="F12" s="44">
        <f t="shared" si="0"/>
        <v>0</v>
      </c>
    </row>
    <row r="13" spans="1:6" x14ac:dyDescent="0.25">
      <c r="A13" s="10"/>
      <c r="B13" s="10" t="s">
        <v>15</v>
      </c>
      <c r="C13" s="6"/>
      <c r="D13" s="47"/>
      <c r="E13" s="47"/>
      <c r="F13" s="44"/>
    </row>
    <row r="14" spans="1:6" ht="47.25" x14ac:dyDescent="0.25">
      <c r="A14" s="9">
        <v>1.6</v>
      </c>
      <c r="B14" s="19" t="s">
        <v>51</v>
      </c>
      <c r="C14" s="11" t="s">
        <v>38</v>
      </c>
      <c r="D14" s="44">
        <v>72.41</v>
      </c>
      <c r="E14" s="44"/>
      <c r="F14" s="44">
        <f t="shared" si="0"/>
        <v>0</v>
      </c>
    </row>
    <row r="15" spans="1:6" x14ac:dyDescent="0.25">
      <c r="A15" s="9"/>
      <c r="B15" s="38" t="s">
        <v>97</v>
      </c>
      <c r="C15" s="35"/>
      <c r="D15" s="49"/>
      <c r="E15" s="49"/>
      <c r="F15" s="49">
        <f>SUM(F6:F14)</f>
        <v>0</v>
      </c>
    </row>
    <row r="16" spans="1:6" x14ac:dyDescent="0.25">
      <c r="A16" s="10"/>
      <c r="B16" s="32" t="s">
        <v>4</v>
      </c>
      <c r="C16" s="33"/>
      <c r="D16" s="52"/>
      <c r="E16" s="52"/>
      <c r="F16" s="52"/>
    </row>
    <row r="17" spans="1:6" x14ac:dyDescent="0.25">
      <c r="A17" s="10"/>
      <c r="B17" s="10" t="s">
        <v>7</v>
      </c>
      <c r="C17" s="6"/>
      <c r="D17" s="47"/>
      <c r="E17" s="47"/>
      <c r="F17" s="47"/>
    </row>
    <row r="18" spans="1:6" ht="31.5" x14ac:dyDescent="0.25">
      <c r="A18" s="9">
        <v>2.1</v>
      </c>
      <c r="B18" s="20" t="s">
        <v>53</v>
      </c>
      <c r="C18" s="11" t="s">
        <v>38</v>
      </c>
      <c r="D18" s="44">
        <v>3.69</v>
      </c>
      <c r="E18" s="47"/>
      <c r="F18" s="47">
        <f>D18*E18</f>
        <v>0</v>
      </c>
    </row>
    <row r="19" spans="1:6" ht="31.5" x14ac:dyDescent="0.25">
      <c r="A19" s="9">
        <v>2.2000000000000002</v>
      </c>
      <c r="B19" s="20" t="s">
        <v>114</v>
      </c>
      <c r="C19" s="11" t="s">
        <v>38</v>
      </c>
      <c r="D19" s="44">
        <v>3.69</v>
      </c>
      <c r="E19" s="47"/>
      <c r="F19" s="47">
        <f t="shared" ref="F19:F23" si="1">D19*E19</f>
        <v>0</v>
      </c>
    </row>
    <row r="20" spans="1:6" x14ac:dyDescent="0.25">
      <c r="A20" s="9"/>
      <c r="B20" s="10" t="s">
        <v>37</v>
      </c>
      <c r="C20" s="6"/>
      <c r="D20" s="47"/>
      <c r="E20" s="47"/>
      <c r="F20" s="47"/>
    </row>
    <row r="21" spans="1:6" ht="21" customHeight="1" x14ac:dyDescent="0.25">
      <c r="A21" s="9">
        <v>2.2999999999999998</v>
      </c>
      <c r="B21" s="20" t="s">
        <v>68</v>
      </c>
      <c r="C21" s="11" t="s">
        <v>38</v>
      </c>
      <c r="D21" s="44">
        <v>1.26</v>
      </c>
      <c r="E21" s="47"/>
      <c r="F21" s="47">
        <f t="shared" si="1"/>
        <v>0</v>
      </c>
    </row>
    <row r="22" spans="1:6" ht="21" customHeight="1" x14ac:dyDescent="0.25">
      <c r="A22" s="9"/>
      <c r="B22" s="10" t="s">
        <v>9</v>
      </c>
      <c r="C22" s="11"/>
      <c r="D22" s="44"/>
      <c r="E22" s="44"/>
      <c r="F22" s="47"/>
    </row>
    <row r="23" spans="1:6" ht="32.25" customHeight="1" x14ac:dyDescent="0.25">
      <c r="A23" s="9">
        <v>2.4</v>
      </c>
      <c r="B23" s="20" t="s">
        <v>114</v>
      </c>
      <c r="C23" s="11" t="s">
        <v>38</v>
      </c>
      <c r="D23" s="44">
        <v>3.69</v>
      </c>
      <c r="E23" s="47"/>
      <c r="F23" s="47">
        <f t="shared" si="1"/>
        <v>0</v>
      </c>
    </row>
    <row r="24" spans="1:6" ht="16.5" customHeight="1" x14ac:dyDescent="0.25">
      <c r="A24" s="9"/>
      <c r="B24" s="38" t="s">
        <v>97</v>
      </c>
      <c r="C24" s="35"/>
      <c r="D24" s="49"/>
      <c r="E24" s="49"/>
      <c r="F24" s="49">
        <f>SUM(F18:F23)</f>
        <v>0</v>
      </c>
    </row>
    <row r="25" spans="1:6" x14ac:dyDescent="0.25">
      <c r="A25" s="10"/>
      <c r="B25" s="32" t="s">
        <v>5</v>
      </c>
      <c r="C25" s="33"/>
      <c r="D25" s="52"/>
      <c r="E25" s="52"/>
      <c r="F25" s="52"/>
    </row>
    <row r="26" spans="1:6" ht="47.25" x14ac:dyDescent="0.25">
      <c r="A26" s="9">
        <v>3.1</v>
      </c>
      <c r="B26" s="14" t="s">
        <v>115</v>
      </c>
      <c r="C26" s="11" t="s">
        <v>38</v>
      </c>
      <c r="D26" s="44">
        <v>3.2</v>
      </c>
      <c r="E26" s="44"/>
      <c r="F26" s="44">
        <f>D26*E26</f>
        <v>0</v>
      </c>
    </row>
    <row r="27" spans="1:6" ht="31.5" x14ac:dyDescent="0.25">
      <c r="A27" s="9">
        <v>3.2</v>
      </c>
      <c r="B27" s="14" t="s">
        <v>93</v>
      </c>
      <c r="C27" s="11" t="s">
        <v>38</v>
      </c>
      <c r="D27" s="44">
        <v>4.5</v>
      </c>
      <c r="E27" s="44"/>
      <c r="F27" s="44">
        <f t="shared" ref="F27:F28" si="2">D27*E27</f>
        <v>0</v>
      </c>
    </row>
    <row r="28" spans="1:6" ht="31.5" x14ac:dyDescent="0.25">
      <c r="A28" s="9">
        <v>3.3</v>
      </c>
      <c r="B28" s="14" t="s">
        <v>92</v>
      </c>
      <c r="C28" s="11" t="s">
        <v>38</v>
      </c>
      <c r="D28" s="44">
        <v>1.68</v>
      </c>
      <c r="E28" s="44"/>
      <c r="F28" s="44">
        <f t="shared" si="2"/>
        <v>0</v>
      </c>
    </row>
    <row r="29" spans="1:6" x14ac:dyDescent="0.25">
      <c r="A29" s="9"/>
      <c r="B29" s="38" t="s">
        <v>97</v>
      </c>
      <c r="C29" s="35"/>
      <c r="D29" s="49"/>
      <c r="E29" s="49"/>
      <c r="F29" s="49">
        <f>SUM(F26:F28)</f>
        <v>0</v>
      </c>
    </row>
    <row r="30" spans="1:6" x14ac:dyDescent="0.25">
      <c r="A30" s="10"/>
      <c r="B30" s="32" t="s">
        <v>6</v>
      </c>
      <c r="C30" s="33"/>
      <c r="D30" s="52"/>
      <c r="E30" s="52"/>
      <c r="F30" s="52"/>
    </row>
    <row r="31" spans="1:6" ht="31.5" x14ac:dyDescent="0.25">
      <c r="A31" s="9">
        <v>4.0999999999999996</v>
      </c>
      <c r="B31" s="14" t="s">
        <v>85</v>
      </c>
      <c r="C31" s="11" t="s">
        <v>48</v>
      </c>
      <c r="D31" s="44">
        <v>45</v>
      </c>
      <c r="E31" s="44"/>
      <c r="F31" s="44">
        <f>D31*E31</f>
        <v>0</v>
      </c>
    </row>
    <row r="32" spans="1:6" x14ac:dyDescent="0.25">
      <c r="A32" s="9"/>
      <c r="B32" s="38" t="s">
        <v>97</v>
      </c>
      <c r="C32" s="35"/>
      <c r="D32" s="49"/>
      <c r="E32" s="49"/>
      <c r="F32" s="49">
        <f>SUM(F31)</f>
        <v>0</v>
      </c>
    </row>
    <row r="33" spans="1:6" x14ac:dyDescent="0.25">
      <c r="A33" s="9"/>
      <c r="B33" s="31" t="s">
        <v>52</v>
      </c>
      <c r="C33" s="29"/>
      <c r="D33" s="56"/>
      <c r="E33" s="56"/>
      <c r="F33" s="56"/>
    </row>
    <row r="34" spans="1:6" ht="33" customHeight="1" x14ac:dyDescent="0.25">
      <c r="A34" s="42">
        <v>5.0999999999999996</v>
      </c>
      <c r="B34" s="14" t="s">
        <v>116</v>
      </c>
      <c r="C34" s="74" t="s">
        <v>38</v>
      </c>
      <c r="D34" s="73">
        <v>3</v>
      </c>
      <c r="E34" s="73"/>
      <c r="F34" s="73">
        <f>D34*E34</f>
        <v>0</v>
      </c>
    </row>
    <row r="35" spans="1:6" x14ac:dyDescent="0.25">
      <c r="A35" s="42">
        <v>5.3</v>
      </c>
      <c r="B35" s="14" t="s">
        <v>117</v>
      </c>
      <c r="C35" s="74" t="s">
        <v>38</v>
      </c>
      <c r="D35" s="73">
        <v>0.95</v>
      </c>
      <c r="E35" s="73"/>
      <c r="F35" s="73">
        <f>D35*E35</f>
        <v>0</v>
      </c>
    </row>
    <row r="36" spans="1:6" x14ac:dyDescent="0.25">
      <c r="A36" s="42"/>
      <c r="B36" s="38" t="s">
        <v>97</v>
      </c>
      <c r="C36" s="35"/>
      <c r="D36" s="49"/>
      <c r="E36" s="49"/>
      <c r="F36" s="49">
        <f>SUM(F34:F35)</f>
        <v>0</v>
      </c>
    </row>
    <row r="37" spans="1:6" x14ac:dyDescent="0.25">
      <c r="A37" s="42"/>
      <c r="B37" s="32" t="s">
        <v>60</v>
      </c>
      <c r="C37" s="29"/>
      <c r="D37" s="56"/>
      <c r="E37" s="56"/>
      <c r="F37" s="56"/>
    </row>
    <row r="38" spans="1:6" x14ac:dyDescent="0.25">
      <c r="A38" s="42">
        <v>6.1</v>
      </c>
      <c r="B38" s="17" t="s">
        <v>118</v>
      </c>
      <c r="C38" s="11" t="s">
        <v>38</v>
      </c>
      <c r="D38" s="44">
        <v>5.33</v>
      </c>
      <c r="E38" s="44"/>
      <c r="F38" s="44">
        <f>D38*E38</f>
        <v>0</v>
      </c>
    </row>
    <row r="39" spans="1:6" ht="31.5" x14ac:dyDescent="0.25">
      <c r="A39" s="42">
        <v>6.2</v>
      </c>
      <c r="B39" s="65" t="s">
        <v>119</v>
      </c>
      <c r="C39" s="11" t="s">
        <v>38</v>
      </c>
      <c r="D39" s="44">
        <v>1</v>
      </c>
      <c r="E39" s="44"/>
      <c r="F39" s="44">
        <f t="shared" ref="F39:F42" si="3">D39*E39</f>
        <v>0</v>
      </c>
    </row>
    <row r="40" spans="1:6" x14ac:dyDescent="0.25">
      <c r="A40" s="42">
        <v>6.3</v>
      </c>
      <c r="B40" s="17" t="s">
        <v>120</v>
      </c>
      <c r="C40" s="11" t="s">
        <v>38</v>
      </c>
      <c r="D40" s="44">
        <v>1.8</v>
      </c>
      <c r="E40" s="44"/>
      <c r="F40" s="44">
        <f t="shared" si="3"/>
        <v>0</v>
      </c>
    </row>
    <row r="41" spans="1:6" ht="31.5" x14ac:dyDescent="0.25">
      <c r="A41" s="42">
        <v>6.4</v>
      </c>
      <c r="B41" s="67" t="s">
        <v>99</v>
      </c>
      <c r="C41" s="11" t="s">
        <v>38</v>
      </c>
      <c r="D41" s="44">
        <v>1.92</v>
      </c>
      <c r="E41" s="44"/>
      <c r="F41" s="44">
        <f t="shared" si="3"/>
        <v>0</v>
      </c>
    </row>
    <row r="42" spans="1:6" x14ac:dyDescent="0.25">
      <c r="A42" s="42">
        <v>6.5</v>
      </c>
      <c r="B42" s="17" t="s">
        <v>76</v>
      </c>
      <c r="C42" s="11" t="s">
        <v>64</v>
      </c>
      <c r="D42" s="44">
        <v>68.099999999999994</v>
      </c>
      <c r="E42" s="44"/>
      <c r="F42" s="44">
        <f t="shared" si="3"/>
        <v>0</v>
      </c>
    </row>
    <row r="43" spans="1:6" x14ac:dyDescent="0.25">
      <c r="A43" s="42"/>
      <c r="B43" s="38" t="s">
        <v>97</v>
      </c>
      <c r="C43" s="35"/>
      <c r="D43" s="49"/>
      <c r="E43" s="49"/>
      <c r="F43" s="49">
        <f>SUM(F38:F42)</f>
        <v>0</v>
      </c>
    </row>
    <row r="44" spans="1:6" x14ac:dyDescent="0.25">
      <c r="A44" s="42"/>
      <c r="B44" s="16" t="s">
        <v>3</v>
      </c>
      <c r="C44" s="21"/>
      <c r="D44" s="54"/>
      <c r="E44" s="54"/>
      <c r="F44" s="54">
        <f>F15</f>
        <v>0</v>
      </c>
    </row>
    <row r="45" spans="1:6" x14ac:dyDescent="0.25">
      <c r="A45" s="42"/>
      <c r="B45" s="16" t="s">
        <v>4</v>
      </c>
      <c r="C45" s="21"/>
      <c r="D45" s="54"/>
      <c r="E45" s="54"/>
      <c r="F45" s="54">
        <f>F24</f>
        <v>0</v>
      </c>
    </row>
    <row r="46" spans="1:6" x14ac:dyDescent="0.25">
      <c r="A46" s="42"/>
      <c r="B46" s="16" t="s">
        <v>5</v>
      </c>
      <c r="C46" s="21"/>
      <c r="D46" s="54"/>
      <c r="E46" s="54"/>
      <c r="F46" s="54">
        <f>F29</f>
        <v>0</v>
      </c>
    </row>
    <row r="47" spans="1:6" x14ac:dyDescent="0.25">
      <c r="A47" s="42"/>
      <c r="B47" s="16" t="s">
        <v>6</v>
      </c>
      <c r="C47" s="21"/>
      <c r="D47" s="54"/>
      <c r="E47" s="54"/>
      <c r="F47" s="54">
        <f>F32</f>
        <v>0</v>
      </c>
    </row>
    <row r="48" spans="1:6" x14ac:dyDescent="0.25">
      <c r="A48" s="42"/>
      <c r="B48" s="17" t="s">
        <v>52</v>
      </c>
      <c r="C48" s="21"/>
      <c r="D48" s="54"/>
      <c r="E48" s="54"/>
      <c r="F48" s="54">
        <f>F36</f>
        <v>0</v>
      </c>
    </row>
    <row r="49" spans="1:6" x14ac:dyDescent="0.25">
      <c r="A49" s="42"/>
      <c r="B49" s="16" t="s">
        <v>60</v>
      </c>
      <c r="C49" s="21"/>
      <c r="D49" s="54"/>
      <c r="E49" s="54"/>
      <c r="F49" s="54">
        <f>F43</f>
        <v>0</v>
      </c>
    </row>
    <row r="50" spans="1:6" x14ac:dyDescent="0.25">
      <c r="A50" s="42"/>
      <c r="B50" s="41" t="s">
        <v>98</v>
      </c>
      <c r="C50" s="60"/>
      <c r="D50" s="59"/>
      <c r="E50" s="59"/>
      <c r="F50" s="59">
        <f>SUM(F44:F49)</f>
        <v>0</v>
      </c>
    </row>
  </sheetData>
  <phoneticPr fontId="7"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D0E5A-097C-4D57-B214-3C324E83EE2D}">
  <dimension ref="A1:F79"/>
  <sheetViews>
    <sheetView zoomScaleNormal="100" workbookViewId="0">
      <selection activeCell="F73" sqref="F73"/>
    </sheetView>
  </sheetViews>
  <sheetFormatPr defaultRowHeight="15.75" x14ac:dyDescent="0.25"/>
  <cols>
    <col min="1" max="1" width="5.5703125" style="69" customWidth="1"/>
    <col min="2" max="2" width="66.140625" style="69" customWidth="1"/>
    <col min="3" max="4" width="9.140625" style="69"/>
    <col min="5" max="5" width="13.85546875" style="69" customWidth="1"/>
    <col min="6" max="6" width="19.28515625" style="69" customWidth="1"/>
    <col min="7" max="16384" width="9.140625" style="69"/>
  </cols>
  <sheetData>
    <row r="1" spans="1:6" x14ac:dyDescent="0.25">
      <c r="A1" s="1" t="s">
        <v>43</v>
      </c>
      <c r="B1" s="2"/>
      <c r="C1" s="3"/>
      <c r="D1" s="4"/>
      <c r="E1" s="2"/>
      <c r="F1" s="2"/>
    </row>
    <row r="2" spans="1:6" x14ac:dyDescent="0.25">
      <c r="A2" s="2"/>
      <c r="B2" s="2"/>
      <c r="C2" s="3"/>
      <c r="D2" s="4"/>
      <c r="E2" s="2"/>
      <c r="F2" s="2"/>
    </row>
    <row r="3" spans="1:6" x14ac:dyDescent="0.25">
      <c r="A3" s="5" t="s">
        <v>48</v>
      </c>
      <c r="B3" s="5" t="s">
        <v>0</v>
      </c>
      <c r="C3" s="6" t="s">
        <v>2</v>
      </c>
      <c r="D3" s="7" t="s">
        <v>1</v>
      </c>
      <c r="E3" s="5" t="s">
        <v>30</v>
      </c>
      <c r="F3" s="5" t="s">
        <v>31</v>
      </c>
    </row>
    <row r="4" spans="1:6" x14ac:dyDescent="0.25">
      <c r="A4" s="9"/>
      <c r="B4" s="32" t="s">
        <v>3</v>
      </c>
      <c r="C4" s="29"/>
      <c r="D4" s="30"/>
      <c r="E4" s="31"/>
      <c r="F4" s="31"/>
    </row>
    <row r="5" spans="1:6" x14ac:dyDescent="0.25">
      <c r="A5" s="9"/>
      <c r="B5" s="10" t="s">
        <v>7</v>
      </c>
      <c r="C5" s="43"/>
      <c r="D5" s="44"/>
      <c r="E5" s="43"/>
      <c r="F5" s="43"/>
    </row>
    <row r="6" spans="1:6" ht="47.25" x14ac:dyDescent="0.25">
      <c r="A6" s="9">
        <v>1.1000000000000001</v>
      </c>
      <c r="B6" s="19" t="s">
        <v>70</v>
      </c>
      <c r="C6" s="11" t="s">
        <v>38</v>
      </c>
      <c r="D6" s="44">
        <v>56.74</v>
      </c>
      <c r="E6" s="43"/>
      <c r="F6" s="45">
        <f>D6*E6</f>
        <v>0</v>
      </c>
    </row>
    <row r="7" spans="1:6" x14ac:dyDescent="0.25">
      <c r="A7" s="9"/>
      <c r="B7" s="10" t="s">
        <v>9</v>
      </c>
      <c r="C7" s="11"/>
      <c r="D7" s="44"/>
      <c r="E7" s="43"/>
      <c r="F7" s="45"/>
    </row>
    <row r="8" spans="1:6" ht="47.25" x14ac:dyDescent="0.25">
      <c r="A8" s="9">
        <v>1.3</v>
      </c>
      <c r="B8" s="19" t="s">
        <v>54</v>
      </c>
      <c r="C8" s="11" t="s">
        <v>38</v>
      </c>
      <c r="D8" s="44">
        <v>9.1199999999999992</v>
      </c>
      <c r="E8" s="43"/>
      <c r="F8" s="45">
        <f t="shared" ref="F8:F25" si="0">D8*E8</f>
        <v>0</v>
      </c>
    </row>
    <row r="9" spans="1:6" ht="47.25" x14ac:dyDescent="0.25">
      <c r="A9" s="9">
        <v>1.4</v>
      </c>
      <c r="B9" s="19" t="s">
        <v>40</v>
      </c>
      <c r="C9" s="11" t="s">
        <v>38</v>
      </c>
      <c r="D9" s="44">
        <v>13.85</v>
      </c>
      <c r="E9" s="43"/>
      <c r="F9" s="45">
        <f t="shared" si="0"/>
        <v>0</v>
      </c>
    </row>
    <row r="10" spans="1:6" x14ac:dyDescent="0.25">
      <c r="A10" s="16"/>
      <c r="B10" s="10" t="s">
        <v>35</v>
      </c>
      <c r="C10" s="6"/>
      <c r="D10" s="47"/>
      <c r="E10" s="46"/>
      <c r="F10" s="45"/>
    </row>
    <row r="11" spans="1:6" ht="47.25" x14ac:dyDescent="0.25">
      <c r="A11" s="17">
        <v>1.5</v>
      </c>
      <c r="B11" s="19" t="s">
        <v>41</v>
      </c>
      <c r="C11" s="11" t="s">
        <v>38</v>
      </c>
      <c r="D11" s="44">
        <v>10.86</v>
      </c>
      <c r="E11" s="46"/>
      <c r="F11" s="45">
        <f t="shared" si="0"/>
        <v>0</v>
      </c>
    </row>
    <row r="12" spans="1:6" ht="47.25" x14ac:dyDescent="0.25">
      <c r="A12" s="17">
        <v>1.6</v>
      </c>
      <c r="B12" s="19" t="s">
        <v>40</v>
      </c>
      <c r="C12" s="11" t="s">
        <v>38</v>
      </c>
      <c r="D12" s="44">
        <v>11.51</v>
      </c>
      <c r="E12" s="43"/>
      <c r="F12" s="45">
        <f t="shared" si="0"/>
        <v>0</v>
      </c>
    </row>
    <row r="13" spans="1:6" x14ac:dyDescent="0.25">
      <c r="A13" s="16"/>
      <c r="B13" s="10" t="s">
        <v>34</v>
      </c>
      <c r="C13" s="6"/>
      <c r="D13" s="47"/>
      <c r="E13" s="46"/>
      <c r="F13" s="45"/>
    </row>
    <row r="14" spans="1:6" ht="47.25" x14ac:dyDescent="0.25">
      <c r="A14" s="18">
        <v>1.7</v>
      </c>
      <c r="B14" s="19" t="s">
        <v>50</v>
      </c>
      <c r="C14" s="11" t="s">
        <v>38</v>
      </c>
      <c r="D14" s="44">
        <v>11.71</v>
      </c>
      <c r="E14" s="43"/>
      <c r="F14" s="45">
        <f t="shared" si="0"/>
        <v>0</v>
      </c>
    </row>
    <row r="15" spans="1:6" ht="47.25" x14ac:dyDescent="0.25">
      <c r="A15" s="17">
        <v>1.8</v>
      </c>
      <c r="B15" s="19" t="s">
        <v>40</v>
      </c>
      <c r="C15" s="11" t="s">
        <v>38</v>
      </c>
      <c r="D15" s="44">
        <v>1.55</v>
      </c>
      <c r="E15" s="43"/>
      <c r="F15" s="45">
        <f t="shared" si="0"/>
        <v>0</v>
      </c>
    </row>
    <row r="16" spans="1:6" x14ac:dyDescent="0.25">
      <c r="A16" s="16"/>
      <c r="B16" s="10" t="s">
        <v>15</v>
      </c>
      <c r="C16" s="6"/>
      <c r="D16" s="47"/>
      <c r="E16" s="46"/>
      <c r="F16" s="45"/>
    </row>
    <row r="17" spans="1:6" ht="47.25" x14ac:dyDescent="0.25">
      <c r="A17" s="17">
        <v>1.9</v>
      </c>
      <c r="B17" s="19" t="s">
        <v>51</v>
      </c>
      <c r="C17" s="11" t="s">
        <v>38</v>
      </c>
      <c r="D17" s="44">
        <v>46.05</v>
      </c>
      <c r="E17" s="43"/>
      <c r="F17" s="45">
        <f t="shared" si="0"/>
        <v>0</v>
      </c>
    </row>
    <row r="18" spans="1:6" x14ac:dyDescent="0.25">
      <c r="A18" s="10"/>
      <c r="B18" s="10" t="s">
        <v>19</v>
      </c>
      <c r="C18" s="6"/>
      <c r="D18" s="47"/>
      <c r="E18" s="46"/>
      <c r="F18" s="45"/>
    </row>
    <row r="19" spans="1:6" ht="47.25" x14ac:dyDescent="0.25">
      <c r="A19" s="13">
        <v>1.1000000000000001</v>
      </c>
      <c r="B19" s="19" t="s">
        <v>41</v>
      </c>
      <c r="C19" s="11" t="s">
        <v>38</v>
      </c>
      <c r="D19" s="44">
        <v>10.18</v>
      </c>
      <c r="E19" s="43"/>
      <c r="F19" s="45">
        <f t="shared" si="0"/>
        <v>0</v>
      </c>
    </row>
    <row r="20" spans="1:6" ht="47.25" x14ac:dyDescent="0.25">
      <c r="A20" s="9">
        <v>1.1100000000000001</v>
      </c>
      <c r="B20" s="19" t="s">
        <v>40</v>
      </c>
      <c r="C20" s="11" t="s">
        <v>38</v>
      </c>
      <c r="D20" s="44">
        <v>4.99</v>
      </c>
      <c r="E20" s="43"/>
      <c r="F20" s="45">
        <f t="shared" si="0"/>
        <v>0</v>
      </c>
    </row>
    <row r="21" spans="1:6" x14ac:dyDescent="0.25">
      <c r="A21" s="10"/>
      <c r="B21" s="10" t="s">
        <v>20</v>
      </c>
      <c r="C21" s="6"/>
      <c r="D21" s="47"/>
      <c r="E21" s="46"/>
      <c r="F21" s="45"/>
    </row>
    <row r="22" spans="1:6" ht="47.25" x14ac:dyDescent="0.25">
      <c r="A22" s="9">
        <v>1.1200000000000001</v>
      </c>
      <c r="B22" s="19" t="s">
        <v>49</v>
      </c>
      <c r="C22" s="11" t="s">
        <v>38</v>
      </c>
      <c r="D22" s="44">
        <v>8.5299999999999994</v>
      </c>
      <c r="E22" s="43"/>
      <c r="F22" s="45">
        <f t="shared" si="0"/>
        <v>0</v>
      </c>
    </row>
    <row r="23" spans="1:6" x14ac:dyDescent="0.25">
      <c r="A23" s="10"/>
      <c r="B23" s="10" t="s">
        <v>36</v>
      </c>
      <c r="C23" s="6"/>
      <c r="D23" s="47"/>
      <c r="E23" s="46"/>
      <c r="F23" s="45"/>
    </row>
    <row r="24" spans="1:6" x14ac:dyDescent="0.25">
      <c r="A24" s="9">
        <v>1.1299999999999999</v>
      </c>
      <c r="B24" s="9" t="s">
        <v>29</v>
      </c>
      <c r="C24" s="11" t="s">
        <v>38</v>
      </c>
      <c r="D24" s="44">
        <v>11.59</v>
      </c>
      <c r="E24" s="43"/>
      <c r="F24" s="45">
        <f t="shared" si="0"/>
        <v>0</v>
      </c>
    </row>
    <row r="25" spans="1:6" x14ac:dyDescent="0.25">
      <c r="A25" s="9">
        <v>1.1399999999999999</v>
      </c>
      <c r="B25" s="9" t="s">
        <v>27</v>
      </c>
      <c r="C25" s="11" t="s">
        <v>38</v>
      </c>
      <c r="D25" s="44">
        <v>3.89</v>
      </c>
      <c r="E25" s="43"/>
      <c r="F25" s="45">
        <f t="shared" si="0"/>
        <v>0</v>
      </c>
    </row>
    <row r="26" spans="1:6" x14ac:dyDescent="0.25">
      <c r="A26" s="9"/>
      <c r="B26" s="34" t="s">
        <v>97</v>
      </c>
      <c r="C26" s="35"/>
      <c r="D26" s="49"/>
      <c r="E26" s="48"/>
      <c r="F26" s="50">
        <f>SUM(F6:F25)</f>
        <v>0</v>
      </c>
    </row>
    <row r="27" spans="1:6" x14ac:dyDescent="0.25">
      <c r="A27" s="10"/>
      <c r="B27" s="32" t="s">
        <v>4</v>
      </c>
      <c r="C27" s="33"/>
      <c r="D27" s="52"/>
      <c r="E27" s="51"/>
      <c r="F27" s="51"/>
    </row>
    <row r="28" spans="1:6" x14ac:dyDescent="0.25">
      <c r="A28" s="10"/>
      <c r="B28" s="10" t="s">
        <v>71</v>
      </c>
      <c r="C28" s="6"/>
      <c r="D28" s="47"/>
      <c r="E28" s="46"/>
      <c r="F28" s="46"/>
    </row>
    <row r="29" spans="1:6" ht="28.5" customHeight="1" x14ac:dyDescent="0.25">
      <c r="A29" s="9">
        <v>2.1</v>
      </c>
      <c r="B29" s="14" t="s">
        <v>121</v>
      </c>
      <c r="C29" s="11" t="s">
        <v>38</v>
      </c>
      <c r="D29" s="44">
        <v>13.96</v>
      </c>
      <c r="E29" s="46"/>
      <c r="F29" s="53">
        <f>D29*E29</f>
        <v>0</v>
      </c>
    </row>
    <row r="30" spans="1:6" x14ac:dyDescent="0.25">
      <c r="A30" s="10"/>
      <c r="B30" s="10" t="s">
        <v>8</v>
      </c>
      <c r="C30" s="6"/>
      <c r="D30" s="47"/>
      <c r="E30" s="46"/>
      <c r="F30" s="53"/>
    </row>
    <row r="31" spans="1:6" ht="31.5" x14ac:dyDescent="0.25">
      <c r="A31" s="9">
        <v>2.2000000000000002</v>
      </c>
      <c r="B31" s="14" t="s">
        <v>122</v>
      </c>
      <c r="C31" s="11" t="s">
        <v>38</v>
      </c>
      <c r="D31" s="44">
        <v>5.09</v>
      </c>
      <c r="E31" s="46"/>
      <c r="F31" s="53">
        <f t="shared" ref="F31:F47" si="1">D31*E31</f>
        <v>0</v>
      </c>
    </row>
    <row r="32" spans="1:6" ht="21.75" customHeight="1" x14ac:dyDescent="0.25">
      <c r="A32" s="10"/>
      <c r="B32" s="10" t="s">
        <v>11</v>
      </c>
      <c r="C32" s="6"/>
      <c r="D32" s="47"/>
      <c r="E32" s="46"/>
      <c r="F32" s="53"/>
    </row>
    <row r="33" spans="1:6" ht="30" customHeight="1" x14ac:dyDescent="0.25">
      <c r="A33" s="9">
        <v>2.2999999999999998</v>
      </c>
      <c r="B33" s="14" t="s">
        <v>123</v>
      </c>
      <c r="C33" s="11" t="s">
        <v>38</v>
      </c>
      <c r="D33" s="44">
        <v>2.5099999999999998</v>
      </c>
      <c r="E33" s="46"/>
      <c r="F33" s="53">
        <f t="shared" si="1"/>
        <v>0</v>
      </c>
    </row>
    <row r="34" spans="1:6" ht="23.25" customHeight="1" x14ac:dyDescent="0.25">
      <c r="A34" s="10"/>
      <c r="B34" s="10" t="s">
        <v>14</v>
      </c>
      <c r="C34" s="6"/>
      <c r="D34" s="47"/>
      <c r="E34" s="46"/>
      <c r="F34" s="53"/>
    </row>
    <row r="35" spans="1:6" ht="30.75" customHeight="1" x14ac:dyDescent="0.25">
      <c r="A35" s="9">
        <v>2.4</v>
      </c>
      <c r="B35" s="14" t="s">
        <v>123</v>
      </c>
      <c r="C35" s="11" t="s">
        <v>38</v>
      </c>
      <c r="D35" s="44">
        <v>1.62</v>
      </c>
      <c r="E35" s="46"/>
      <c r="F35" s="53">
        <f t="shared" si="1"/>
        <v>0</v>
      </c>
    </row>
    <row r="36" spans="1:6" x14ac:dyDescent="0.25">
      <c r="A36" s="9"/>
      <c r="B36" s="10" t="s">
        <v>15</v>
      </c>
      <c r="C36" s="6"/>
      <c r="D36" s="47"/>
      <c r="E36" s="46"/>
      <c r="F36" s="53">
        <f t="shared" si="1"/>
        <v>0</v>
      </c>
    </row>
    <row r="37" spans="1:6" ht="31.5" customHeight="1" x14ac:dyDescent="0.25">
      <c r="A37" s="9">
        <v>2.5</v>
      </c>
      <c r="B37" s="14" t="s">
        <v>124</v>
      </c>
      <c r="C37" s="11" t="s">
        <v>38</v>
      </c>
      <c r="D37" s="44">
        <v>7.59</v>
      </c>
      <c r="E37" s="46"/>
      <c r="F37" s="53">
        <f t="shared" si="1"/>
        <v>0</v>
      </c>
    </row>
    <row r="38" spans="1:6" x14ac:dyDescent="0.25">
      <c r="A38" s="9"/>
      <c r="B38" s="15" t="s">
        <v>20</v>
      </c>
      <c r="C38" s="11"/>
      <c r="D38" s="44"/>
      <c r="E38" s="46"/>
      <c r="F38" s="53"/>
    </row>
    <row r="39" spans="1:6" ht="31.5" x14ac:dyDescent="0.25">
      <c r="A39" s="9">
        <v>2.6</v>
      </c>
      <c r="B39" s="14" t="s">
        <v>125</v>
      </c>
      <c r="C39" s="11" t="s">
        <v>38</v>
      </c>
      <c r="D39" s="44">
        <v>1.08</v>
      </c>
      <c r="E39" s="46"/>
      <c r="F39" s="53">
        <f t="shared" si="1"/>
        <v>0</v>
      </c>
    </row>
    <row r="40" spans="1:6" x14ac:dyDescent="0.25">
      <c r="A40" s="9"/>
      <c r="B40" s="10" t="s">
        <v>26</v>
      </c>
      <c r="C40" s="6"/>
      <c r="D40" s="47"/>
      <c r="E40" s="46"/>
      <c r="F40" s="53"/>
    </row>
    <row r="41" spans="1:6" ht="30.75" customHeight="1" x14ac:dyDescent="0.25">
      <c r="A41" s="9">
        <v>2.7</v>
      </c>
      <c r="B41" s="14" t="s">
        <v>123</v>
      </c>
      <c r="C41" s="11" t="s">
        <v>38</v>
      </c>
      <c r="D41" s="44">
        <v>1.1499999999999999</v>
      </c>
      <c r="E41" s="46"/>
      <c r="F41" s="53">
        <f t="shared" si="1"/>
        <v>0</v>
      </c>
    </row>
    <row r="42" spans="1:6" ht="28.5" customHeight="1" x14ac:dyDescent="0.25">
      <c r="A42" s="9">
        <v>2.8</v>
      </c>
      <c r="B42" s="14" t="s">
        <v>124</v>
      </c>
      <c r="C42" s="11" t="s">
        <v>38</v>
      </c>
      <c r="D42" s="44">
        <v>0.45</v>
      </c>
      <c r="E42" s="46"/>
      <c r="F42" s="53">
        <f t="shared" si="1"/>
        <v>0</v>
      </c>
    </row>
    <row r="43" spans="1:6" x14ac:dyDescent="0.25">
      <c r="A43" s="10"/>
      <c r="B43" s="10" t="s">
        <v>21</v>
      </c>
      <c r="C43" s="6"/>
      <c r="D43" s="47"/>
      <c r="E43" s="46"/>
      <c r="F43" s="53"/>
    </row>
    <row r="44" spans="1:6" ht="28.5" customHeight="1" x14ac:dyDescent="0.25">
      <c r="A44" s="28">
        <v>2.9</v>
      </c>
      <c r="B44" s="14" t="s">
        <v>123</v>
      </c>
      <c r="C44" s="11" t="s">
        <v>38</v>
      </c>
      <c r="D44" s="44">
        <v>1.3</v>
      </c>
      <c r="E44" s="46"/>
      <c r="F44" s="53">
        <f t="shared" si="1"/>
        <v>0</v>
      </c>
    </row>
    <row r="45" spans="1:6" ht="31.5" customHeight="1" x14ac:dyDescent="0.25">
      <c r="A45" s="13">
        <v>2.1</v>
      </c>
      <c r="B45" s="14" t="s">
        <v>124</v>
      </c>
      <c r="C45" s="11" t="s">
        <v>38</v>
      </c>
      <c r="D45" s="44">
        <v>0.86</v>
      </c>
      <c r="E45" s="46"/>
      <c r="F45" s="53">
        <f t="shared" si="1"/>
        <v>0</v>
      </c>
    </row>
    <row r="46" spans="1:6" x14ac:dyDescent="0.25">
      <c r="A46" s="10"/>
      <c r="B46" s="10" t="s">
        <v>22</v>
      </c>
      <c r="C46" s="6"/>
      <c r="D46" s="47"/>
      <c r="E46" s="46"/>
      <c r="F46" s="53"/>
    </row>
    <row r="47" spans="1:6" ht="30.75" customHeight="1" x14ac:dyDescent="0.25">
      <c r="A47" s="9">
        <v>2.11</v>
      </c>
      <c r="B47" s="14" t="s">
        <v>124</v>
      </c>
      <c r="C47" s="11" t="s">
        <v>38</v>
      </c>
      <c r="D47" s="44">
        <v>2.09</v>
      </c>
      <c r="E47" s="46"/>
      <c r="F47" s="53">
        <f t="shared" si="1"/>
        <v>0</v>
      </c>
    </row>
    <row r="48" spans="1:6" ht="15.75" customHeight="1" x14ac:dyDescent="0.25">
      <c r="A48" s="9"/>
      <c r="B48" s="34" t="s">
        <v>97</v>
      </c>
      <c r="C48" s="35"/>
      <c r="D48" s="49"/>
      <c r="E48" s="48"/>
      <c r="F48" s="50">
        <f>SUM(F29:F47)</f>
        <v>0</v>
      </c>
    </row>
    <row r="49" spans="1:6" x14ac:dyDescent="0.25">
      <c r="A49" s="10"/>
      <c r="B49" s="32" t="s">
        <v>5</v>
      </c>
      <c r="C49" s="33"/>
      <c r="D49" s="52"/>
      <c r="E49" s="51"/>
      <c r="F49" s="51"/>
    </row>
    <row r="50" spans="1:6" ht="31.5" x14ac:dyDescent="0.25">
      <c r="A50" s="9">
        <v>3.1</v>
      </c>
      <c r="B50" s="25" t="s">
        <v>126</v>
      </c>
      <c r="C50" s="11" t="s">
        <v>38</v>
      </c>
      <c r="D50" s="44">
        <v>6</v>
      </c>
      <c r="E50" s="43"/>
      <c r="F50" s="45">
        <f>D50*E50</f>
        <v>0</v>
      </c>
    </row>
    <row r="51" spans="1:6" ht="31.5" x14ac:dyDescent="0.25">
      <c r="A51" s="9">
        <v>3.2</v>
      </c>
      <c r="B51" s="25" t="s">
        <v>127</v>
      </c>
      <c r="C51" s="11" t="s">
        <v>38</v>
      </c>
      <c r="D51" s="44">
        <v>3</v>
      </c>
      <c r="E51" s="43"/>
      <c r="F51" s="45">
        <f t="shared" ref="F51:F53" si="2">D51*E51</f>
        <v>0</v>
      </c>
    </row>
    <row r="52" spans="1:6" x14ac:dyDescent="0.25">
      <c r="A52" s="9">
        <v>3.3</v>
      </c>
      <c r="B52" s="9" t="s">
        <v>72</v>
      </c>
      <c r="C52" s="11" t="s">
        <v>38</v>
      </c>
      <c r="D52" s="44">
        <v>4.32</v>
      </c>
      <c r="E52" s="43"/>
      <c r="F52" s="45">
        <f t="shared" si="2"/>
        <v>0</v>
      </c>
    </row>
    <row r="53" spans="1:6" x14ac:dyDescent="0.25">
      <c r="A53" s="9">
        <v>3.4</v>
      </c>
      <c r="B53" s="9" t="s">
        <v>73</v>
      </c>
      <c r="C53" s="11" t="s">
        <v>38</v>
      </c>
      <c r="D53" s="44">
        <v>4.32</v>
      </c>
      <c r="E53" s="43"/>
      <c r="F53" s="45">
        <f t="shared" si="2"/>
        <v>0</v>
      </c>
    </row>
    <row r="54" spans="1:6" x14ac:dyDescent="0.25">
      <c r="A54" s="9"/>
      <c r="B54" s="34" t="s">
        <v>97</v>
      </c>
      <c r="C54" s="35"/>
      <c r="D54" s="49"/>
      <c r="E54" s="48"/>
      <c r="F54" s="50">
        <f>SUM(F50:F53)</f>
        <v>0</v>
      </c>
    </row>
    <row r="55" spans="1:6" x14ac:dyDescent="0.25">
      <c r="A55" s="10"/>
      <c r="B55" s="32" t="s">
        <v>6</v>
      </c>
      <c r="C55" s="33"/>
      <c r="D55" s="52"/>
      <c r="E55" s="51"/>
      <c r="F55" s="51"/>
    </row>
    <row r="56" spans="1:6" x14ac:dyDescent="0.25">
      <c r="A56" s="42">
        <v>4.0999999999999996</v>
      </c>
      <c r="B56" s="9" t="s">
        <v>65</v>
      </c>
      <c r="C56" s="11" t="s">
        <v>39</v>
      </c>
      <c r="D56" s="44">
        <v>3</v>
      </c>
      <c r="E56" s="71"/>
      <c r="F56" s="72">
        <f>D56*E56</f>
        <v>0</v>
      </c>
    </row>
    <row r="57" spans="1:6" ht="31.5" x14ac:dyDescent="0.25">
      <c r="A57" s="42">
        <v>4.2</v>
      </c>
      <c r="B57" s="25" t="s">
        <v>87</v>
      </c>
      <c r="C57" s="11" t="s">
        <v>48</v>
      </c>
      <c r="D57" s="44">
        <v>45</v>
      </c>
      <c r="E57" s="71"/>
      <c r="F57" s="72">
        <f>D57*E57</f>
        <v>0</v>
      </c>
    </row>
    <row r="58" spans="1:6" x14ac:dyDescent="0.25">
      <c r="A58" s="42"/>
      <c r="B58" s="34" t="s">
        <v>97</v>
      </c>
      <c r="C58" s="35"/>
      <c r="D58" s="49"/>
      <c r="E58" s="48"/>
      <c r="F58" s="50">
        <f>SUM(F56:F57)</f>
        <v>0</v>
      </c>
    </row>
    <row r="59" spans="1:6" x14ac:dyDescent="0.25">
      <c r="A59" s="42"/>
      <c r="B59" s="31" t="s">
        <v>52</v>
      </c>
      <c r="C59" s="29"/>
      <c r="D59" s="56"/>
      <c r="E59" s="55"/>
      <c r="F59" s="55"/>
    </row>
    <row r="60" spans="1:6" x14ac:dyDescent="0.25">
      <c r="A60" s="42">
        <v>5.0999999999999996</v>
      </c>
      <c r="B60" s="14" t="s">
        <v>86</v>
      </c>
      <c r="C60" s="11" t="s">
        <v>38</v>
      </c>
      <c r="D60" s="44">
        <v>0.67</v>
      </c>
      <c r="E60" s="46"/>
      <c r="F60" s="53">
        <f>D60*E60</f>
        <v>0</v>
      </c>
    </row>
    <row r="61" spans="1:6" x14ac:dyDescent="0.25">
      <c r="A61" s="42">
        <v>5.2</v>
      </c>
      <c r="B61" s="14" t="s">
        <v>103</v>
      </c>
      <c r="C61" s="11" t="s">
        <v>38</v>
      </c>
      <c r="D61" s="44">
        <v>0.66</v>
      </c>
      <c r="E61" s="46"/>
      <c r="F61" s="53">
        <f t="shared" ref="F61:F62" si="3">D61*E61</f>
        <v>0</v>
      </c>
    </row>
    <row r="62" spans="1:6" x14ac:dyDescent="0.25">
      <c r="A62" s="42">
        <v>5.3</v>
      </c>
      <c r="B62" s="14" t="s">
        <v>104</v>
      </c>
      <c r="C62" s="11" t="s">
        <v>38</v>
      </c>
      <c r="D62" s="44">
        <v>1.26</v>
      </c>
      <c r="E62" s="46"/>
      <c r="F62" s="53">
        <f t="shared" si="3"/>
        <v>0</v>
      </c>
    </row>
    <row r="63" spans="1:6" x14ac:dyDescent="0.25">
      <c r="A63" s="42"/>
      <c r="B63" s="34" t="s">
        <v>97</v>
      </c>
      <c r="C63" s="35"/>
      <c r="D63" s="49"/>
      <c r="E63" s="48"/>
      <c r="F63" s="50">
        <f>SUM(F60:F62)</f>
        <v>0</v>
      </c>
    </row>
    <row r="64" spans="1:6" x14ac:dyDescent="0.25">
      <c r="A64" s="42"/>
      <c r="B64" s="32" t="s">
        <v>60</v>
      </c>
      <c r="C64" s="29"/>
      <c r="D64" s="56"/>
      <c r="E64" s="55"/>
      <c r="F64" s="55"/>
    </row>
    <row r="65" spans="1:6" x14ac:dyDescent="0.25">
      <c r="A65" s="42">
        <v>6.1</v>
      </c>
      <c r="B65" s="17" t="s">
        <v>61</v>
      </c>
      <c r="C65" s="11" t="s">
        <v>38</v>
      </c>
      <c r="D65" s="44">
        <v>5</v>
      </c>
      <c r="E65" s="43"/>
      <c r="F65" s="45">
        <f>D65*E65</f>
        <v>0</v>
      </c>
    </row>
    <row r="66" spans="1:6" ht="31.5" x14ac:dyDescent="0.25">
      <c r="A66" s="42">
        <v>6.2</v>
      </c>
      <c r="B66" s="65" t="s">
        <v>128</v>
      </c>
      <c r="C66" s="11" t="s">
        <v>38</v>
      </c>
      <c r="D66" s="44">
        <v>3</v>
      </c>
      <c r="E66" s="43"/>
      <c r="F66" s="45">
        <f t="shared" ref="F66:F71" si="4">D66*E66</f>
        <v>0</v>
      </c>
    </row>
    <row r="67" spans="1:6" x14ac:dyDescent="0.25">
      <c r="A67" s="42">
        <v>6.3</v>
      </c>
      <c r="B67" s="17" t="s">
        <v>88</v>
      </c>
      <c r="C67" s="11" t="s">
        <v>39</v>
      </c>
      <c r="D67" s="44">
        <v>1</v>
      </c>
      <c r="E67" s="43"/>
      <c r="F67" s="45">
        <f t="shared" si="4"/>
        <v>0</v>
      </c>
    </row>
    <row r="68" spans="1:6" ht="31.5" x14ac:dyDescent="0.25">
      <c r="A68" s="42">
        <v>6.4</v>
      </c>
      <c r="B68" s="67" t="s">
        <v>69</v>
      </c>
      <c r="C68" s="11" t="s">
        <v>38</v>
      </c>
      <c r="D68" s="44">
        <v>1.92</v>
      </c>
      <c r="E68" s="43"/>
      <c r="F68" s="45">
        <f t="shared" si="4"/>
        <v>0</v>
      </c>
    </row>
    <row r="69" spans="1:6" ht="31.5" x14ac:dyDescent="0.25">
      <c r="A69" s="42">
        <v>6.5</v>
      </c>
      <c r="B69" s="26" t="s">
        <v>129</v>
      </c>
      <c r="C69" s="11" t="s">
        <v>39</v>
      </c>
      <c r="D69" s="44">
        <v>1</v>
      </c>
      <c r="E69" s="43"/>
      <c r="F69" s="45">
        <f t="shared" si="4"/>
        <v>0</v>
      </c>
    </row>
    <row r="70" spans="1:6" x14ac:dyDescent="0.25">
      <c r="A70" s="42">
        <v>6.6</v>
      </c>
      <c r="B70" s="17" t="s">
        <v>76</v>
      </c>
      <c r="C70" s="11" t="s">
        <v>64</v>
      </c>
      <c r="D70" s="43">
        <v>107.6</v>
      </c>
      <c r="E70" s="43"/>
      <c r="F70" s="45">
        <f t="shared" si="4"/>
        <v>0</v>
      </c>
    </row>
    <row r="71" spans="1:6" ht="31.5" x14ac:dyDescent="0.25">
      <c r="A71" s="42">
        <v>6.7</v>
      </c>
      <c r="B71" s="24" t="s">
        <v>90</v>
      </c>
      <c r="C71" s="11" t="s">
        <v>38</v>
      </c>
      <c r="D71" s="43">
        <v>9.92</v>
      </c>
      <c r="E71" s="43"/>
      <c r="F71" s="45">
        <f t="shared" si="4"/>
        <v>0</v>
      </c>
    </row>
    <row r="72" spans="1:6" x14ac:dyDescent="0.25">
      <c r="A72" s="42"/>
      <c r="B72" s="34" t="s">
        <v>97</v>
      </c>
      <c r="C72" s="35"/>
      <c r="D72" s="49"/>
      <c r="E72" s="48"/>
      <c r="F72" s="50">
        <f>SUM(F65:F71)</f>
        <v>0</v>
      </c>
    </row>
    <row r="73" spans="1:6" x14ac:dyDescent="0.25">
      <c r="A73" s="42"/>
      <c r="B73" s="16" t="s">
        <v>3</v>
      </c>
      <c r="C73" s="21"/>
      <c r="D73" s="54"/>
      <c r="E73" s="62"/>
      <c r="F73" s="63">
        <f>F26</f>
        <v>0</v>
      </c>
    </row>
    <row r="74" spans="1:6" x14ac:dyDescent="0.25">
      <c r="A74" s="42"/>
      <c r="B74" s="16" t="s">
        <v>4</v>
      </c>
      <c r="C74" s="21"/>
      <c r="D74" s="54"/>
      <c r="E74" s="62"/>
      <c r="F74" s="63">
        <f>F48</f>
        <v>0</v>
      </c>
    </row>
    <row r="75" spans="1:6" x14ac:dyDescent="0.25">
      <c r="A75" s="42"/>
      <c r="B75" s="16" t="s">
        <v>5</v>
      </c>
      <c r="C75" s="21"/>
      <c r="D75" s="54"/>
      <c r="E75" s="62"/>
      <c r="F75" s="63">
        <f>F54</f>
        <v>0</v>
      </c>
    </row>
    <row r="76" spans="1:6" x14ac:dyDescent="0.25">
      <c r="A76" s="42"/>
      <c r="B76" s="16" t="s">
        <v>6</v>
      </c>
      <c r="C76" s="21"/>
      <c r="D76" s="54"/>
      <c r="E76" s="62"/>
      <c r="F76" s="63">
        <f>F58</f>
        <v>0</v>
      </c>
    </row>
    <row r="77" spans="1:6" x14ac:dyDescent="0.25">
      <c r="A77" s="42"/>
      <c r="B77" s="17" t="s">
        <v>52</v>
      </c>
      <c r="C77" s="21"/>
      <c r="D77" s="54"/>
      <c r="E77" s="62"/>
      <c r="F77" s="63">
        <f>F63</f>
        <v>0</v>
      </c>
    </row>
    <row r="78" spans="1:6" x14ac:dyDescent="0.25">
      <c r="A78" s="42"/>
      <c r="B78" s="16" t="s">
        <v>60</v>
      </c>
      <c r="C78" s="21"/>
      <c r="D78" s="54"/>
      <c r="E78" s="62"/>
      <c r="F78" s="63">
        <f>F72</f>
        <v>0</v>
      </c>
    </row>
    <row r="79" spans="1:6" x14ac:dyDescent="0.25">
      <c r="A79" s="42"/>
      <c r="B79" s="41" t="s">
        <v>98</v>
      </c>
      <c r="C79" s="60"/>
      <c r="D79" s="58"/>
      <c r="E79" s="58"/>
      <c r="F79" s="61">
        <f>SUM(F73:F78)</f>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50928-FCB1-4DA2-A468-364ED453E43B}">
  <dimension ref="A1:G27"/>
  <sheetViews>
    <sheetView topLeftCell="A2" workbookViewId="0">
      <selection activeCell="F28" sqref="F28"/>
    </sheetView>
  </sheetViews>
  <sheetFormatPr defaultRowHeight="15.75" x14ac:dyDescent="0.25"/>
  <cols>
    <col min="1" max="1" width="7" style="69" customWidth="1"/>
    <col min="2" max="2" width="61" style="69" customWidth="1"/>
    <col min="3" max="4" width="9.140625" style="69"/>
    <col min="5" max="5" width="15" style="69" customWidth="1"/>
    <col min="6" max="6" width="17.5703125" style="69" customWidth="1"/>
    <col min="7" max="16384" width="9.140625" style="69"/>
  </cols>
  <sheetData>
    <row r="1" spans="1:7" x14ac:dyDescent="0.25">
      <c r="A1" s="1"/>
      <c r="B1" s="1" t="s">
        <v>44</v>
      </c>
      <c r="C1" s="2"/>
      <c r="D1" s="4"/>
      <c r="E1" s="2"/>
      <c r="F1" s="2"/>
    </row>
    <row r="2" spans="1:7" x14ac:dyDescent="0.25">
      <c r="A2" s="2"/>
      <c r="B2" s="2"/>
      <c r="C2" s="3"/>
      <c r="D2" s="4"/>
      <c r="E2" s="2"/>
      <c r="F2" s="2"/>
    </row>
    <row r="3" spans="1:7" x14ac:dyDescent="0.25">
      <c r="A3" s="5" t="s">
        <v>48</v>
      </c>
      <c r="B3" s="5" t="s">
        <v>0</v>
      </c>
      <c r="C3" s="6" t="s">
        <v>2</v>
      </c>
      <c r="D3" s="7" t="s">
        <v>1</v>
      </c>
      <c r="E3" s="5" t="s">
        <v>30</v>
      </c>
      <c r="F3" s="5" t="s">
        <v>31</v>
      </c>
    </row>
    <row r="4" spans="1:7" x14ac:dyDescent="0.25">
      <c r="A4" s="9"/>
      <c r="B4" s="32" t="s">
        <v>3</v>
      </c>
      <c r="C4" s="29"/>
      <c r="D4" s="30"/>
      <c r="E4" s="31"/>
      <c r="F4" s="31"/>
    </row>
    <row r="5" spans="1:7" ht="47.25" customHeight="1" x14ac:dyDescent="0.25">
      <c r="A5" s="9">
        <v>1.2</v>
      </c>
      <c r="B5" s="19" t="s">
        <v>70</v>
      </c>
      <c r="C5" s="11" t="s">
        <v>38</v>
      </c>
      <c r="D5" s="44">
        <v>23.32</v>
      </c>
      <c r="E5" s="43"/>
      <c r="F5" s="45">
        <f>D5*E5</f>
        <v>0</v>
      </c>
    </row>
    <row r="6" spans="1:7" ht="18" customHeight="1" x14ac:dyDescent="0.25">
      <c r="A6" s="9"/>
      <c r="B6" s="34" t="s">
        <v>97</v>
      </c>
      <c r="C6" s="35"/>
      <c r="D6" s="49"/>
      <c r="E6" s="48"/>
      <c r="F6" s="50">
        <f>SUM(F5)</f>
        <v>0</v>
      </c>
    </row>
    <row r="7" spans="1:7" x14ac:dyDescent="0.25">
      <c r="A7" s="10"/>
      <c r="B7" s="32" t="s">
        <v>4</v>
      </c>
      <c r="C7" s="33"/>
      <c r="D7" s="52"/>
      <c r="E7" s="51"/>
      <c r="F7" s="51"/>
    </row>
    <row r="8" spans="1:7" x14ac:dyDescent="0.25">
      <c r="A8" s="9">
        <v>2.2000000000000002</v>
      </c>
      <c r="B8" s="14" t="s">
        <v>130</v>
      </c>
      <c r="C8" s="11" t="s">
        <v>38</v>
      </c>
      <c r="D8" s="44">
        <v>2.35</v>
      </c>
      <c r="E8" s="46"/>
      <c r="F8" s="53">
        <f>D8*E8</f>
        <v>0</v>
      </c>
      <c r="G8" s="70"/>
    </row>
    <row r="9" spans="1:7" x14ac:dyDescent="0.25">
      <c r="A9" s="9"/>
      <c r="B9" s="34" t="s">
        <v>97</v>
      </c>
      <c r="C9" s="35"/>
      <c r="D9" s="49"/>
      <c r="E9" s="48"/>
      <c r="F9" s="50">
        <f>SUM(F8)</f>
        <v>0</v>
      </c>
      <c r="G9" s="70"/>
    </row>
    <row r="10" spans="1:7" x14ac:dyDescent="0.25">
      <c r="A10" s="42"/>
      <c r="B10" s="32" t="s">
        <v>5</v>
      </c>
      <c r="C10" s="33"/>
      <c r="D10" s="52"/>
      <c r="E10" s="51"/>
      <c r="F10" s="51"/>
    </row>
    <row r="11" spans="1:7" ht="47.25" x14ac:dyDescent="0.25">
      <c r="A11" s="42">
        <v>3.1</v>
      </c>
      <c r="B11" s="14" t="s">
        <v>131</v>
      </c>
      <c r="C11" s="11" t="s">
        <v>38</v>
      </c>
      <c r="D11" s="44">
        <v>3</v>
      </c>
      <c r="E11" s="43"/>
      <c r="F11" s="45">
        <f>D11*E11</f>
        <v>0</v>
      </c>
    </row>
    <row r="12" spans="1:7" x14ac:dyDescent="0.25">
      <c r="A12" s="42"/>
      <c r="B12" s="34" t="s">
        <v>97</v>
      </c>
      <c r="C12" s="35"/>
      <c r="D12" s="49"/>
      <c r="E12" s="48"/>
      <c r="F12" s="50">
        <f>SUM(F11)</f>
        <v>0</v>
      </c>
    </row>
    <row r="13" spans="1:7" x14ac:dyDescent="0.25">
      <c r="A13" s="42"/>
      <c r="B13" s="32" t="s">
        <v>6</v>
      </c>
      <c r="C13" s="29"/>
      <c r="D13" s="56"/>
      <c r="E13" s="55"/>
      <c r="F13" s="55"/>
    </row>
    <row r="14" spans="1:7" x14ac:dyDescent="0.25">
      <c r="A14" s="42">
        <v>4.0999999999999996</v>
      </c>
      <c r="B14" s="9" t="s">
        <v>105</v>
      </c>
      <c r="C14" s="11" t="s">
        <v>38</v>
      </c>
      <c r="D14" s="44">
        <v>0.32</v>
      </c>
      <c r="E14" s="46"/>
      <c r="F14" s="53">
        <f>D14*E14</f>
        <v>0</v>
      </c>
    </row>
    <row r="15" spans="1:7" x14ac:dyDescent="0.25">
      <c r="A15" s="42">
        <v>4.2</v>
      </c>
      <c r="B15" s="25" t="s">
        <v>94</v>
      </c>
      <c r="C15" s="11" t="s">
        <v>39</v>
      </c>
      <c r="D15" s="44">
        <v>1</v>
      </c>
      <c r="E15" s="46"/>
      <c r="F15" s="53">
        <f>D15*E15</f>
        <v>0</v>
      </c>
    </row>
    <row r="16" spans="1:7" x14ac:dyDescent="0.25">
      <c r="A16" s="42"/>
      <c r="B16" s="34" t="s">
        <v>97</v>
      </c>
      <c r="C16" s="35"/>
      <c r="D16" s="49"/>
      <c r="E16" s="48"/>
      <c r="F16" s="50">
        <f>SUM(F14:F15)</f>
        <v>0</v>
      </c>
    </row>
    <row r="17" spans="1:6" x14ac:dyDescent="0.25">
      <c r="A17" s="42"/>
      <c r="B17" s="39" t="s">
        <v>89</v>
      </c>
      <c r="C17" s="29"/>
      <c r="D17" s="56"/>
      <c r="E17" s="55"/>
      <c r="F17" s="55"/>
    </row>
    <row r="18" spans="1:6" x14ac:dyDescent="0.25">
      <c r="A18" s="42">
        <v>5.2</v>
      </c>
      <c r="B18" s="22" t="s">
        <v>75</v>
      </c>
      <c r="C18" s="11" t="s">
        <v>38</v>
      </c>
      <c r="D18" s="44">
        <v>1.2</v>
      </c>
      <c r="E18" s="43"/>
      <c r="F18" s="45">
        <f>D18*E18</f>
        <v>0</v>
      </c>
    </row>
    <row r="19" spans="1:6" ht="31.5" x14ac:dyDescent="0.25">
      <c r="A19" s="42">
        <v>5.4</v>
      </c>
      <c r="B19" s="66" t="s">
        <v>74</v>
      </c>
      <c r="C19" s="11" t="s">
        <v>38</v>
      </c>
      <c r="D19" s="44">
        <v>1.28</v>
      </c>
      <c r="E19" s="43"/>
      <c r="F19" s="45">
        <f t="shared" ref="F19:F20" si="0">D19*E19</f>
        <v>0</v>
      </c>
    </row>
    <row r="20" spans="1:6" x14ac:dyDescent="0.25">
      <c r="A20" s="42"/>
      <c r="B20" s="66" t="s">
        <v>102</v>
      </c>
      <c r="C20" s="11" t="s">
        <v>38</v>
      </c>
      <c r="D20" s="44">
        <v>1.89</v>
      </c>
      <c r="E20" s="43"/>
      <c r="F20" s="45">
        <f t="shared" si="0"/>
        <v>0</v>
      </c>
    </row>
    <row r="21" spans="1:6" x14ac:dyDescent="0.25">
      <c r="A21" s="42"/>
      <c r="B21" s="40" t="s">
        <v>97</v>
      </c>
      <c r="C21" s="35"/>
      <c r="D21" s="49"/>
      <c r="E21" s="48"/>
      <c r="F21" s="50">
        <f>SUM(F18:F20)</f>
        <v>0</v>
      </c>
    </row>
    <row r="22" spans="1:6" x14ac:dyDescent="0.25">
      <c r="A22" s="42"/>
      <c r="B22" s="16" t="s">
        <v>3</v>
      </c>
      <c r="C22" s="21"/>
      <c r="D22" s="54"/>
      <c r="E22" s="62"/>
      <c r="F22" s="63">
        <f>F6</f>
        <v>0</v>
      </c>
    </row>
    <row r="23" spans="1:6" x14ac:dyDescent="0.25">
      <c r="A23" s="42"/>
      <c r="B23" s="16" t="s">
        <v>4</v>
      </c>
      <c r="C23" s="21"/>
      <c r="D23" s="54"/>
      <c r="E23" s="62"/>
      <c r="F23" s="63">
        <f>F9</f>
        <v>0</v>
      </c>
    </row>
    <row r="24" spans="1:6" x14ac:dyDescent="0.25">
      <c r="A24" s="42"/>
      <c r="B24" s="16" t="s">
        <v>5</v>
      </c>
      <c r="C24" s="21"/>
      <c r="D24" s="54"/>
      <c r="E24" s="62"/>
      <c r="F24" s="63">
        <f>F12</f>
        <v>0</v>
      </c>
    </row>
    <row r="25" spans="1:6" x14ac:dyDescent="0.25">
      <c r="A25" s="42"/>
      <c r="B25" s="16" t="s">
        <v>6</v>
      </c>
      <c r="C25" s="21"/>
      <c r="D25" s="54"/>
      <c r="E25" s="62"/>
      <c r="F25" s="63">
        <f>F16</f>
        <v>0</v>
      </c>
    </row>
    <row r="26" spans="1:6" x14ac:dyDescent="0.25">
      <c r="A26" s="42"/>
      <c r="B26" s="64" t="s">
        <v>89</v>
      </c>
      <c r="C26" s="21"/>
      <c r="D26" s="54"/>
      <c r="E26" s="62"/>
      <c r="F26" s="63">
        <f>F21</f>
        <v>0</v>
      </c>
    </row>
    <row r="27" spans="1:6" x14ac:dyDescent="0.25">
      <c r="A27" s="42"/>
      <c r="B27" s="41" t="s">
        <v>98</v>
      </c>
      <c r="C27" s="60"/>
      <c r="D27" s="58"/>
      <c r="E27" s="58"/>
      <c r="F27" s="61">
        <f>SUM(F22:F26)</f>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1DD2A-9284-4111-9B2D-6E188B6E5374}">
  <dimension ref="A1:F27"/>
  <sheetViews>
    <sheetView workbookViewId="0">
      <selection activeCell="F15" sqref="F15"/>
    </sheetView>
  </sheetViews>
  <sheetFormatPr defaultRowHeight="15.75" x14ac:dyDescent="0.25"/>
  <cols>
    <col min="1" max="1" width="5.28515625" style="69" customWidth="1"/>
    <col min="2" max="2" width="58.5703125" style="69" customWidth="1"/>
    <col min="3" max="4" width="9.140625" style="69"/>
    <col min="5" max="5" width="14.5703125" style="69" customWidth="1"/>
    <col min="6" max="6" width="15.5703125" style="69" customWidth="1"/>
    <col min="7" max="16384" width="9.140625" style="69"/>
  </cols>
  <sheetData>
    <row r="1" spans="1:6" x14ac:dyDescent="0.25">
      <c r="A1" s="1" t="s">
        <v>45</v>
      </c>
      <c r="B1" s="2"/>
      <c r="C1" s="3"/>
      <c r="D1" s="4"/>
      <c r="E1" s="2"/>
      <c r="F1" s="2"/>
    </row>
    <row r="2" spans="1:6" x14ac:dyDescent="0.25">
      <c r="A2" s="2"/>
      <c r="B2" s="2"/>
      <c r="C2" s="3"/>
      <c r="D2" s="4"/>
      <c r="E2" s="2"/>
      <c r="F2" s="2"/>
    </row>
    <row r="3" spans="1:6" x14ac:dyDescent="0.25">
      <c r="A3" s="5" t="s">
        <v>48</v>
      </c>
      <c r="B3" s="5" t="s">
        <v>0</v>
      </c>
      <c r="C3" s="6" t="s">
        <v>2</v>
      </c>
      <c r="D3" s="7" t="s">
        <v>1</v>
      </c>
      <c r="E3" s="5" t="s">
        <v>30</v>
      </c>
      <c r="F3" s="5" t="s">
        <v>31</v>
      </c>
    </row>
    <row r="4" spans="1:6" x14ac:dyDescent="0.25">
      <c r="A4" s="9"/>
      <c r="B4" s="32" t="s">
        <v>3</v>
      </c>
      <c r="C4" s="29"/>
      <c r="D4" s="30"/>
      <c r="E4" s="31"/>
      <c r="F4" s="31"/>
    </row>
    <row r="5" spans="1:6" x14ac:dyDescent="0.25">
      <c r="A5" s="9">
        <v>1.1000000000000001</v>
      </c>
      <c r="B5" s="9" t="s">
        <v>133</v>
      </c>
      <c r="C5" s="11" t="s">
        <v>38</v>
      </c>
      <c r="D5" s="44">
        <f>(3.25*3)</f>
        <v>9.75</v>
      </c>
      <c r="E5" s="43"/>
      <c r="F5" s="45">
        <f>D5*E5</f>
        <v>0</v>
      </c>
    </row>
    <row r="6" spans="1:6" x14ac:dyDescent="0.25">
      <c r="A6" s="9"/>
      <c r="B6" s="40" t="s">
        <v>97</v>
      </c>
      <c r="C6" s="35"/>
      <c r="D6" s="49"/>
      <c r="E6" s="48"/>
      <c r="F6" s="50">
        <f>F5</f>
        <v>0</v>
      </c>
    </row>
    <row r="7" spans="1:6" x14ac:dyDescent="0.25">
      <c r="A7" s="10"/>
      <c r="B7" s="32" t="s">
        <v>4</v>
      </c>
      <c r="C7" s="33"/>
      <c r="D7" s="52"/>
      <c r="E7" s="51"/>
      <c r="F7" s="51"/>
    </row>
    <row r="8" spans="1:6" ht="30" customHeight="1" x14ac:dyDescent="0.25">
      <c r="A8" s="9">
        <v>2.1</v>
      </c>
      <c r="B8" s="14" t="s">
        <v>132</v>
      </c>
      <c r="C8" s="11" t="s">
        <v>38</v>
      </c>
      <c r="D8" s="44">
        <f>(2.1*0.95)</f>
        <v>1.9949999999999999</v>
      </c>
      <c r="E8" s="46"/>
      <c r="F8" s="53">
        <f>D8*E8</f>
        <v>0</v>
      </c>
    </row>
    <row r="9" spans="1:6" ht="15.75" customHeight="1" x14ac:dyDescent="0.25">
      <c r="A9" s="9"/>
      <c r="B9" s="40" t="s">
        <v>97</v>
      </c>
      <c r="C9" s="35"/>
      <c r="D9" s="49"/>
      <c r="E9" s="48"/>
      <c r="F9" s="50">
        <f>F8</f>
        <v>0</v>
      </c>
    </row>
    <row r="10" spans="1:6" x14ac:dyDescent="0.25">
      <c r="A10" s="10"/>
      <c r="B10" s="32" t="s">
        <v>5</v>
      </c>
      <c r="C10" s="33"/>
      <c r="D10" s="52"/>
      <c r="E10" s="51"/>
      <c r="F10" s="51"/>
    </row>
    <row r="11" spans="1:6" ht="37.5" customHeight="1" x14ac:dyDescent="0.25">
      <c r="A11" s="10"/>
      <c r="B11" s="65" t="s">
        <v>119</v>
      </c>
      <c r="C11" s="11" t="s">
        <v>38</v>
      </c>
      <c r="D11" s="44">
        <f>(1*1)</f>
        <v>1</v>
      </c>
      <c r="E11" s="44"/>
      <c r="F11" s="44">
        <f>D11*E11</f>
        <v>0</v>
      </c>
    </row>
    <row r="12" spans="1:6" ht="31.5" x14ac:dyDescent="0.25">
      <c r="A12" s="9">
        <v>3.1</v>
      </c>
      <c r="B12" s="14" t="s">
        <v>134</v>
      </c>
      <c r="C12" s="11" t="s">
        <v>38</v>
      </c>
      <c r="D12" s="44">
        <f>1.5*1*2</f>
        <v>3</v>
      </c>
      <c r="E12" s="43"/>
      <c r="F12" s="44">
        <f>D12*E12</f>
        <v>0</v>
      </c>
    </row>
    <row r="13" spans="1:6" x14ac:dyDescent="0.25">
      <c r="B13" s="40" t="s">
        <v>97</v>
      </c>
      <c r="C13" s="35"/>
      <c r="D13" s="49"/>
      <c r="E13" s="48"/>
      <c r="F13" s="50">
        <f>SUM(F11:F12)</f>
        <v>0</v>
      </c>
    </row>
    <row r="14" spans="1:6" x14ac:dyDescent="0.25">
      <c r="B14" s="41" t="s">
        <v>98</v>
      </c>
      <c r="C14" s="60"/>
      <c r="D14" s="58"/>
      <c r="E14" s="58"/>
      <c r="F14" s="61">
        <f>SUM(F6,F9,F13)</f>
        <v>0</v>
      </c>
    </row>
    <row r="15" spans="1:6" x14ac:dyDescent="0.25">
      <c r="C15" s="75"/>
      <c r="D15" s="75"/>
      <c r="E15" s="75"/>
      <c r="F15" s="75"/>
    </row>
    <row r="16" spans="1:6" x14ac:dyDescent="0.25">
      <c r="C16" s="75"/>
      <c r="D16" s="75"/>
      <c r="E16" s="75"/>
      <c r="F16" s="75"/>
    </row>
    <row r="17" spans="3:6" x14ac:dyDescent="0.25">
      <c r="C17" s="75"/>
      <c r="D17" s="75"/>
      <c r="E17" s="75"/>
      <c r="F17" s="75"/>
    </row>
    <row r="18" spans="3:6" x14ac:dyDescent="0.25">
      <c r="C18" s="75"/>
      <c r="D18" s="75"/>
      <c r="E18" s="75"/>
      <c r="F18" s="75"/>
    </row>
    <row r="19" spans="3:6" x14ac:dyDescent="0.25">
      <c r="C19" s="75"/>
      <c r="D19" s="75"/>
      <c r="E19" s="75"/>
      <c r="F19" s="75"/>
    </row>
    <row r="20" spans="3:6" x14ac:dyDescent="0.25">
      <c r="C20" s="75"/>
      <c r="D20" s="75"/>
      <c r="E20" s="75"/>
      <c r="F20" s="75"/>
    </row>
    <row r="21" spans="3:6" x14ac:dyDescent="0.25">
      <c r="C21" s="75"/>
      <c r="D21" s="75"/>
      <c r="E21" s="75"/>
      <c r="F21" s="75"/>
    </row>
    <row r="22" spans="3:6" x14ac:dyDescent="0.25">
      <c r="C22" s="75"/>
      <c r="D22" s="75"/>
      <c r="E22" s="75"/>
      <c r="F22" s="75"/>
    </row>
    <row r="23" spans="3:6" x14ac:dyDescent="0.25">
      <c r="C23" s="75"/>
      <c r="D23" s="75"/>
      <c r="E23" s="75"/>
      <c r="F23" s="75"/>
    </row>
    <row r="24" spans="3:6" x14ac:dyDescent="0.25">
      <c r="C24" s="75"/>
      <c r="D24" s="75"/>
      <c r="E24" s="75"/>
      <c r="F24" s="75"/>
    </row>
    <row r="25" spans="3:6" x14ac:dyDescent="0.25">
      <c r="C25" s="75"/>
      <c r="D25" s="75"/>
      <c r="E25" s="75"/>
      <c r="F25" s="75"/>
    </row>
    <row r="26" spans="3:6" x14ac:dyDescent="0.25">
      <c r="C26" s="75"/>
      <c r="D26" s="75"/>
      <c r="E26" s="75"/>
      <c r="F26" s="75"/>
    </row>
    <row r="27" spans="3:6" x14ac:dyDescent="0.25">
      <c r="C27" s="75"/>
      <c r="D27" s="75"/>
      <c r="E27" s="75"/>
      <c r="F27" s="7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HQ</vt:lpstr>
      <vt:lpstr>RUBAVU</vt:lpstr>
      <vt:lpstr>MUSANZE</vt:lpstr>
      <vt:lpstr>RUSIZI</vt:lpstr>
      <vt:lpstr>KINYINYA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NTEGE JEAN BOSCO</dc:creator>
  <cp:lastModifiedBy>Clement Kayibanda</cp:lastModifiedBy>
  <dcterms:created xsi:type="dcterms:W3CDTF">2025-10-19T20:40:43Z</dcterms:created>
  <dcterms:modified xsi:type="dcterms:W3CDTF">2025-11-04T12:52:45Z</dcterms:modified>
</cp:coreProperties>
</file>