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waterforpeople-my.sharepoint.com/personal/jingabire_waterforpeople_org/Documents/Documents/Country program/Nyamagabe/Tender_WASH_GS GIKUNGU/"/>
    </mc:Choice>
  </mc:AlternateContent>
  <xr:revisionPtr revIDLastSave="42" documentId="8_{89F6EA5E-44CD-4FB7-852E-300C3EB05554}" xr6:coauthVersionLast="47" xr6:coauthVersionMax="47" xr10:uidLastSave="{958261CC-D19F-4714-8AAF-F112BD813BEB}"/>
  <bookViews>
    <workbookView xWindow="-108" yWindow="-108" windowWidth="23256" windowHeight="12456" xr2:uid="{6A620140-378D-42B0-BB4D-AABEF211C140}"/>
  </bookViews>
  <sheets>
    <sheet name="Toi-MHM-Tank"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2" l="1"/>
  <c r="G7" i="12"/>
  <c r="G180" i="12"/>
  <c r="G179" i="12"/>
  <c r="G178" i="12"/>
  <c r="G177" i="12"/>
  <c r="G176" i="12"/>
  <c r="G175" i="12"/>
  <c r="G174" i="12"/>
  <c r="G173" i="12"/>
  <c r="G172" i="12"/>
  <c r="G171" i="12"/>
  <c r="G170" i="12"/>
  <c r="G169" i="12"/>
  <c r="G168" i="12"/>
  <c r="G167" i="12"/>
  <c r="G181" i="12" l="1"/>
  <c r="G182" i="12" s="1"/>
  <c r="G162" i="12"/>
  <c r="G161" i="12"/>
  <c r="G160" i="12"/>
  <c r="G159" i="12"/>
  <c r="G158" i="12"/>
  <c r="G157" i="12"/>
  <c r="G156" i="12"/>
  <c r="G155" i="12"/>
  <c r="G154" i="12"/>
  <c r="G153" i="12"/>
  <c r="G152" i="12"/>
  <c r="G151" i="12"/>
  <c r="G150" i="12"/>
  <c r="G149" i="12"/>
  <c r="G148" i="12"/>
  <c r="G145" i="12"/>
  <c r="G144" i="12"/>
  <c r="G141" i="12"/>
  <c r="G140" i="12"/>
  <c r="G139" i="12"/>
  <c r="G138" i="12"/>
  <c r="G137" i="12"/>
  <c r="G134" i="12"/>
  <c r="G133" i="12"/>
  <c r="G132" i="12"/>
  <c r="G131" i="12"/>
  <c r="G130" i="12"/>
  <c r="G129" i="12"/>
  <c r="G128" i="12"/>
  <c r="G127" i="12"/>
  <c r="G126" i="12"/>
  <c r="G125" i="12"/>
  <c r="G124" i="12"/>
  <c r="G123" i="12"/>
  <c r="G122" i="12"/>
  <c r="G119" i="12"/>
  <c r="G118" i="12"/>
  <c r="G117" i="12"/>
  <c r="G116" i="12"/>
  <c r="G115" i="12"/>
  <c r="G114" i="12"/>
  <c r="G113" i="12"/>
  <c r="G112" i="12"/>
  <c r="G111" i="12"/>
  <c r="G110" i="12"/>
  <c r="G109" i="12"/>
  <c r="G108" i="12"/>
  <c r="G107" i="12"/>
  <c r="G106" i="12"/>
  <c r="G105" i="12"/>
  <c r="G102" i="12"/>
  <c r="G101" i="12"/>
  <c r="G100" i="12"/>
  <c r="G99" i="12"/>
  <c r="G98" i="12"/>
  <c r="G97" i="12"/>
  <c r="G96" i="12"/>
  <c r="G95" i="12"/>
  <c r="G94" i="12"/>
  <c r="G93" i="12"/>
  <c r="G92" i="12"/>
  <c r="G91" i="12"/>
  <c r="G90" i="12"/>
  <c r="G89" i="12"/>
  <c r="G88" i="12"/>
  <c r="G87" i="12"/>
  <c r="G86" i="12"/>
  <c r="G85" i="12"/>
  <c r="G84" i="12"/>
  <c r="G83" i="12"/>
  <c r="G82" i="12"/>
  <c r="G146" i="12" l="1"/>
  <c r="G103" i="12"/>
  <c r="G135" i="12"/>
  <c r="G120" i="12"/>
  <c r="G163" i="12"/>
  <c r="G142" i="12"/>
  <c r="G164" i="12" l="1"/>
  <c r="G76" i="12"/>
  <c r="G75" i="12"/>
  <c r="G74" i="12"/>
  <c r="G73" i="12"/>
  <c r="G72" i="12"/>
  <c r="G71" i="12"/>
  <c r="G70" i="12"/>
  <c r="G69" i="12"/>
  <c r="G68" i="12"/>
  <c r="G67" i="12"/>
  <c r="G66" i="12"/>
  <c r="G65" i="12"/>
  <c r="G64" i="12"/>
  <c r="G63"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2" i="12"/>
  <c r="G11" i="12"/>
  <c r="G10" i="12"/>
  <c r="G9" i="12"/>
  <c r="G8" i="12"/>
  <c r="G61" i="12" l="1"/>
  <c r="G77" i="12"/>
  <c r="G78" i="12" l="1"/>
  <c r="G183" i="12" s="1"/>
</calcChain>
</file>

<file path=xl/sharedStrings.xml><?xml version="1.0" encoding="utf-8"?>
<sst xmlns="http://schemas.openxmlformats.org/spreadsheetml/2006/main" count="430" uniqueCount="267">
  <si>
    <t>Unit</t>
  </si>
  <si>
    <t>Total Price</t>
  </si>
  <si>
    <t>1</t>
  </si>
  <si>
    <t>2</t>
  </si>
  <si>
    <t>Plot levering</t>
  </si>
  <si>
    <t>m3</t>
  </si>
  <si>
    <t>3</t>
  </si>
  <si>
    <t>Pit excavation up to 3.9 deep including maintaining and  supporting sides and keeping free from  water, mud and fallen materials</t>
  </si>
  <si>
    <t>4</t>
  </si>
  <si>
    <t>Backfilling around pit wall</t>
  </si>
  <si>
    <t>5</t>
  </si>
  <si>
    <t>6</t>
  </si>
  <si>
    <t>7</t>
  </si>
  <si>
    <t>Construction of stone masonry foundations plinth walls. Size at the top 40 cm as thickness and 3.6m High using cement mortar mixed at: 1:4</t>
  </si>
  <si>
    <t>8</t>
  </si>
  <si>
    <t>9</t>
  </si>
  <si>
    <t>10</t>
  </si>
  <si>
    <t>m2</t>
  </si>
  <si>
    <t>11</t>
  </si>
  <si>
    <t>13</t>
  </si>
  <si>
    <t>14</t>
  </si>
  <si>
    <t>15</t>
  </si>
  <si>
    <t>Trenches Foundation excavation (70cm deep, unless specified differently and according to soil resistance) for fence and shower room</t>
  </si>
  <si>
    <t>16</t>
  </si>
  <si>
    <t>17</t>
  </si>
  <si>
    <t>18</t>
  </si>
  <si>
    <t>19</t>
  </si>
  <si>
    <t>20</t>
  </si>
  <si>
    <t>21</t>
  </si>
  <si>
    <t>22</t>
  </si>
  <si>
    <t>External  and internal walling using clay burnt bricks</t>
  </si>
  <si>
    <t>23</t>
  </si>
  <si>
    <t>24</t>
  </si>
  <si>
    <t>40x60x1.5mm steel sections for roof structure</t>
  </si>
  <si>
    <t>25</t>
  </si>
  <si>
    <t>26</t>
  </si>
  <si>
    <t>Supply and fix a 20x20x1.5mm MS gutter</t>
  </si>
  <si>
    <t>27</t>
  </si>
  <si>
    <t>28</t>
  </si>
  <si>
    <t>29</t>
  </si>
  <si>
    <t>30</t>
  </si>
  <si>
    <t>31</t>
  </si>
  <si>
    <t>32</t>
  </si>
  <si>
    <t>Supply and fix 110mm DIA PN 6 vent pipes (4.5m high) with all accessories as per the design</t>
  </si>
  <si>
    <t>33</t>
  </si>
  <si>
    <t>34</t>
  </si>
  <si>
    <t>pce</t>
  </si>
  <si>
    <t>35</t>
  </si>
  <si>
    <t>Skirting</t>
  </si>
  <si>
    <t>36</t>
  </si>
  <si>
    <t>37</t>
  </si>
  <si>
    <t>38</t>
  </si>
  <si>
    <t>39</t>
  </si>
  <si>
    <t>Supply and fix a smart and fresh SATO plastic toilet with a self-sealing trap door for shuting out fliers, other insects and odors.</t>
  </si>
  <si>
    <t>40</t>
  </si>
  <si>
    <t>41</t>
  </si>
  <si>
    <t>42</t>
  </si>
  <si>
    <t>43</t>
  </si>
  <si>
    <t xml:space="preserve">Emulsion paint to plastered surfaces on internal walls </t>
  </si>
  <si>
    <t>44</t>
  </si>
  <si>
    <t>90x210 Cm plain metallic door with all accessories (3 hinges, Inside and outside door lockers, inside and outside paint in 2 coats; anti rusting for the 1st coating and oil paint for the second coat with the collor selected by the client)</t>
  </si>
  <si>
    <t>45</t>
  </si>
  <si>
    <t>80x100 Cm glazed metallic window with all accessories; paint in 2 coats; anti rusting for the 1st coating and oil paint for the second coat with the collor selected by the client)</t>
  </si>
  <si>
    <t>46</t>
  </si>
  <si>
    <t>47</t>
  </si>
  <si>
    <t>48</t>
  </si>
  <si>
    <t>49</t>
  </si>
  <si>
    <t>Supply and place a gully trap installed in a well covered 500x500x3mm manhole</t>
  </si>
  <si>
    <t>50</t>
  </si>
  <si>
    <t>Sifons de sol</t>
  </si>
  <si>
    <t>51</t>
  </si>
  <si>
    <t>52</t>
  </si>
  <si>
    <t>Supply and fix a 3m high  300x300x2.5mm Fire exhaust with all accessories</t>
  </si>
  <si>
    <t>53</t>
  </si>
  <si>
    <t>Preparation of the fire base using: well compacted ground, laying 150mm thick layer of agregates mixed with a good clay soil.</t>
  </si>
  <si>
    <t>54</t>
  </si>
  <si>
    <t>External and internal finishes by plaster rendering all using fire resistant coatings</t>
  </si>
  <si>
    <t>55</t>
  </si>
  <si>
    <t>56</t>
  </si>
  <si>
    <t>Construction of stone masonry foundations base of 1m High using cement mortar mixed at: 1:3</t>
  </si>
  <si>
    <t xml:space="preserve"> Supply and installation of plastic water tanks, 2,000 liters of storage capacity polyethylene with all asccessories (eg: elbow,Tjoint, attache, Descente, stop end, Wash out, etc)</t>
  </si>
  <si>
    <t>Supply and install a 110mm DIA PN 6 PVC overflor pipe with all accassories</t>
  </si>
  <si>
    <t xml:space="preserve">Filling inside stones </t>
  </si>
  <si>
    <t>Construction of a 1m high/300mm thick stone masonry protection wall on the top part of the soakpit up to the ground level</t>
  </si>
  <si>
    <t>Plastic W.C Toilet (for people with disability)</t>
  </si>
  <si>
    <t>Supply of a good soil, planting of hornomantal trees and flowers,  for gardening and beautification all around toilets and the rain water tank .</t>
  </si>
  <si>
    <t xml:space="preserve">Site installation and withdrawal (cleaning), counter verification and preparation of implementation documents </t>
  </si>
  <si>
    <t>LS</t>
  </si>
  <si>
    <t>Blinding concrete to receive stone masonry pit walls Size: 60Cm wide and 5cm thick, ; Mixing ratio: M15</t>
  </si>
  <si>
    <t>Leveling Cement screed on pit wall with 5cm thickness</t>
  </si>
  <si>
    <t>RC Beam on   pit wall (20x25 cm): M20</t>
  </si>
  <si>
    <t xml:space="preserve">Gravel spread on the bottom area of the pit: 30cm thick layer </t>
  </si>
  <si>
    <t>Internal pit wall plastering and cement finishing with water proof layer. Ration:1:2</t>
  </si>
  <si>
    <t>Main RC Cover slab:  15cm thick. Concrete Mix:M20</t>
  </si>
  <si>
    <t>Removable Cover slab: 150mm thick Reinforced Concrete Mix M20</t>
  </si>
  <si>
    <t>Stone foundation 40 cm thick 80cm deep  according to soil resistancef for fence and shower room</t>
  </si>
  <si>
    <t>Leveling Cement screed on pit wall with 5cm thickness (1:4)</t>
  </si>
  <si>
    <t>Cement blinding under foundation (5cm) for fence and shower room (1:4)</t>
  </si>
  <si>
    <t>Roofing</t>
  </si>
  <si>
    <t>ml</t>
  </si>
  <si>
    <t>Reinforced concrete for columns. Concrete Mix: M25</t>
  </si>
  <si>
    <t xml:space="preserve">Reinforced concrete ring beams. Concrete Mix M20 </t>
  </si>
  <si>
    <t>Supply and fix of concrete vent blocks</t>
  </si>
  <si>
    <t>Roof covering using BG 28 Iron sheets(Auto-portant, Blue color) with all accessories (Fixing materials, steel gutters and downspouts)</t>
  </si>
  <si>
    <t>Supply and fix a 20x1.5mm mettalic fascia board</t>
  </si>
  <si>
    <t xml:space="preserve">Cement plaster in two coats,ratio 1:3 polished patterned waterproofed, 40mm thick on internal plinth walls </t>
  </si>
  <si>
    <t>Cement plaster in two coats mix 1:3 polished patterned plaster, 30mm thick on internal walls</t>
  </si>
  <si>
    <t>Pointing of external walls using cement mortar of a mixng ratio: 1:2</t>
  </si>
  <si>
    <t>Supply and fix a wall mounted 2mm thick-40mm DIA Steel toilet Grab bars for disabled on both sides.</t>
  </si>
  <si>
    <t>Floor finishing with rougth cement (1:2)</t>
  </si>
  <si>
    <t>Plaster rendering using coatings mixing ratio on urinals area: 1:3</t>
  </si>
  <si>
    <t xml:space="preserve">Painting on gutters, roof trusses and purlines </t>
  </si>
  <si>
    <t xml:space="preserve">RCC Concrete casting using class M20 concrete for the ground gutter for urinals </t>
  </si>
  <si>
    <t xml:space="preserve">Top cover: 100 thick RCC Concrete using class M20 concrete </t>
  </si>
  <si>
    <t>Leveling cement screed on foundation  (0.08x0.3m) mixing ratio: 1:3</t>
  </si>
  <si>
    <t>Construction of a stone masonry fetching fountain as per the desing a 500x500x1m inspection chamber inclusive</t>
  </si>
  <si>
    <t>Finishing works on the fetching fountain using waterproofing plasters</t>
  </si>
  <si>
    <t>Pointing of external surfaces of the plinth wall with mixing ratio: 1:2</t>
  </si>
  <si>
    <t>Leveling Cement screed on foundation  (0.08x0.3m) mixing ratio: 1:3</t>
  </si>
  <si>
    <t>Sub-total1</t>
  </si>
  <si>
    <t>Subtotal2</t>
  </si>
  <si>
    <t xml:space="preserve">Construction of hand washing facilities in burnt brick masonry ended by RC concrete (M20) in sink form with 2 taps, sifon, connected to existing tank of constructed toilet, wastewater drained to dedicated soak pit through pipes. Where there is existing water suppy, the tank should be connected inorder to facilitate the use of handwashing in dry season. </t>
  </si>
  <si>
    <t>Quantity</t>
  </si>
  <si>
    <t>Unit Price(FRW)</t>
  </si>
  <si>
    <t>Item descritpion</t>
  </si>
  <si>
    <t>S/N</t>
  </si>
  <si>
    <t>57</t>
  </si>
  <si>
    <t>58</t>
  </si>
  <si>
    <t>59</t>
  </si>
  <si>
    <t>60</t>
  </si>
  <si>
    <t>61</t>
  </si>
  <si>
    <t>62</t>
  </si>
  <si>
    <t>63</t>
  </si>
  <si>
    <t>64</t>
  </si>
  <si>
    <t>65</t>
  </si>
  <si>
    <t>66</t>
  </si>
  <si>
    <t>67</t>
  </si>
  <si>
    <t>68</t>
  </si>
  <si>
    <t>1 BLOCK OF 6 CUBIC LATRINES</t>
  </si>
  <si>
    <t>Total for  1 BLOCK OF 6 CUBIC LATRINES</t>
  </si>
  <si>
    <t>Load and carry away from site the surplus soil.</t>
  </si>
  <si>
    <t>Supply and fix a 110mm DIA PN 6 PVC down pipes with all accessories up to plastic rain water tanks.</t>
  </si>
  <si>
    <t>Screed: 50mm thick cement mortar floor screading. Ratio: 1:2</t>
  </si>
  <si>
    <t>Floor finishing with smooth cement</t>
  </si>
  <si>
    <t>Supply and lay a 90mm DIA PN 6 Perforated PVC pipes</t>
  </si>
  <si>
    <t>Supply and lay a 90mm DIA PN 6 PVC drainage pipe with all accessories up to the pit. (Excavation of a trench, protection of the pipe using sand, laying the pipe with all accessories and soil backfilling)</t>
  </si>
  <si>
    <t>Construction of retaining wall, including pointing and 50mm diameter Pipes</t>
  </si>
  <si>
    <t>Supply and install a 75mm DIA PN 6 PVC washout pipe with a valve.</t>
  </si>
  <si>
    <t>Supply and install a 32mm DIA PN 6 GI pipe with a valve and a tap.</t>
  </si>
  <si>
    <t>Pce</t>
  </si>
  <si>
    <t>Excavation of a 1m DIA 5m deep soak pit</t>
  </si>
  <si>
    <t>EXTERNAL WORKS</t>
  </si>
  <si>
    <t>12</t>
  </si>
  <si>
    <t>Menstrual hygiene facility structure</t>
  </si>
  <si>
    <t>Item</t>
  </si>
  <si>
    <t>Qty</t>
  </si>
  <si>
    <t>Unit price (FRW)</t>
  </si>
  <si>
    <t>Total</t>
  </si>
  <si>
    <t>Site installation</t>
  </si>
  <si>
    <t>Plot levering Trenches Foundation excavation (70cm deep, unless specified differently and according to soil resistance)</t>
  </si>
  <si>
    <t>Blinding cement under foundation with5cm thick (ratio:1.4)</t>
  </si>
  <si>
    <t>Stone foundation 40 cm thick 80cm deep according to soil resistance</t>
  </si>
  <si>
    <t xml:space="preserve">Backfilling and soil compaction around foundation walls </t>
  </si>
  <si>
    <t>Levelling Cement screed on the pit wall with 5cm thick (ratio:1:4)</t>
  </si>
  <si>
    <t>Lm</t>
  </si>
  <si>
    <t>Elevation of interior and exterior walls with burnt bricks bound together with cement mortar (ratio 1:4)</t>
  </si>
  <si>
    <t>Supply and fix of concrete vent blocks with mosquito wire net.</t>
  </si>
  <si>
    <t>Reinforced concrete ring beams. Concrete Mix 1:1.5:3 (M15)</t>
  </si>
  <si>
    <t>40x60x1.5mm steel sections for the roof structure</t>
  </si>
  <si>
    <t>ML</t>
  </si>
  <si>
    <t>Roof covering using BG 28 Iron sheets (Auto-portant-blue colored) with all accessories (Fixing materials, steel gutters, and downspouts) ( gutters and metallic fascia-board will be painted with dark-grey paint)</t>
  </si>
  <si>
    <t>Supply and fixation of strip ceiling (Languette-white colored)  and all requirements for the ceiling (ceiling structure timber in dried cypres or pinus)</t>
  </si>
  <si>
    <t>Supply and fixation of 100*240Cm  glazed metallic door with transom (fitted with louvers), lock (Serrure), and all requirements.(light-grey painted)</t>
  </si>
  <si>
    <t>The external pavement(trottoir) with a stone base smoothed with cement will be constructed all around the MHR, with 50cm of width and the outer skirt to be provided with brown paint. While the outer lintel décor to be painted in light grey.</t>
  </si>
  <si>
    <t xml:space="preserve"> Supply and fixation of 160*150  glazed metallic window (with louvers) and all requirements ( light-grey painted)</t>
  </si>
  <si>
    <t xml:space="preserve"> Supply and fixation of 90*90 glazed metallic window with louvers and all requirements(light-grey painted) for the toilet.</t>
  </si>
  <si>
    <t>Floor tiling and skirting (white colour, granite 40*40)</t>
  </si>
  <si>
    <t>Wall plastering and smooth rendering</t>
  </si>
  <si>
    <t>Wall painting with silk paints (soft-white coloured)</t>
  </si>
  <si>
    <t>Wall tiling in girls’ bathroom till 2 meters height (25*40 ceramic tiles in white colour)</t>
  </si>
  <si>
    <t>S/Total Menstrual 1: Menstrual hygiene facility structure</t>
  </si>
  <si>
    <t>Shower porch for girls</t>
  </si>
  <si>
    <t>Simple bed (195*120 cm) made of dried cypres or Pinus: no cracks nor bends.</t>
  </si>
  <si>
    <t>Simple mattress with a width of 120cm long of 190cm and thickness of at least 20cm and 20 as density.</t>
  </si>
  <si>
    <t xml:space="preserve">2 pairs of simple bed sheets (cotton-white) to be approved by the client </t>
  </si>
  <si>
    <t xml:space="preserve">Simple bed cover to be approved by the client </t>
  </si>
  <si>
    <t>Aluminium Soap holder and its fixation</t>
  </si>
  <si>
    <t>Aluminium towel holder and its fixation</t>
  </si>
  <si>
    <t>Supply, preparation, and installation of curtains with all accessories including metal curtain holder (day curtain of 2m large + ordinary curtain of 1m large) for the door (100*240)  to be approved by the client. A 1.5m wide waterproof curtain will also be provided for the bathroom entrance.</t>
  </si>
  <si>
    <t>Supply, preparation, and installation of curtains with all accessories including metal curtain holder (day curtain of 4m  large + ordinary curtain of 2m large)  for window (160*150) to be approved by the client.</t>
  </si>
  <si>
    <t>Supply and fixing of “Porte manteau” made of dried cypres or pinus woods (1.5m in long) to be approved by the client</t>
  </si>
  <si>
    <t>Supply and install the ceramic W.C Toilet (English toilet) with white plastic grab bars to help handicapped people to be approved by the client</t>
  </si>
  <si>
    <t>Pads to be approved by the client</t>
  </si>
  <si>
    <t>Pack of 10pces</t>
  </si>
  <si>
    <t>Brush for pit holes</t>
  </si>
  <si>
    <t>The combined aluminium shower (with a fixed head and a handheld flexible fountain) and its installation to be approved by the client</t>
  </si>
  <si>
    <t xml:space="preserve">Supply of standard-size towels (cotton-white) </t>
  </si>
  <si>
    <t>S/Total 2: Shower porch for girls</t>
  </si>
  <si>
    <t>Electrical installation</t>
  </si>
  <si>
    <t>Connection to the existing power supply line</t>
  </si>
  <si>
    <t>ff</t>
  </si>
  <si>
    <t>Plastic Pipe 3/4'' + accessories</t>
  </si>
  <si>
    <t>6way power distribution board complete with 32A TPN integrated including 4 fuses</t>
  </si>
  <si>
    <t>12-15W LED bulbs for internal lighting</t>
  </si>
  <si>
    <t>9W LED bulb+ cover ( globe ) for external lighting</t>
  </si>
  <si>
    <t>pc</t>
  </si>
  <si>
    <t xml:space="preserve">Simple lighting switch </t>
  </si>
  <si>
    <t>Socket outlet  with E (Prise monophase avec terre)</t>
  </si>
  <si>
    <t xml:space="preserve">VoB wire diam 2.5mm2 </t>
  </si>
  <si>
    <t>lm</t>
  </si>
  <si>
    <t xml:space="preserve">VoB wire diam 1.5mm2 </t>
  </si>
  <si>
    <t xml:space="preserve">Connection box </t>
  </si>
  <si>
    <t>“Boite d'encastrement”</t>
  </si>
  <si>
    <t>Copper Earth rod “Pique de terre” supplied and fixed</t>
  </si>
  <si>
    <t>Supply and deposit of extinguisher (6 kg. POUDRE ABC)</t>
  </si>
  <si>
    <t>S/Total 3: Electrical installation</t>
  </si>
  <si>
    <t>Evacuation</t>
  </si>
  <si>
    <t xml:space="preserve">Soak away pit of 12m deep for the Menstrual hygienic room. Shower wastewater, gutters rainwater of the MHR should be channelled in this pit </t>
  </si>
  <si>
    <t>Quarry stone foundation for 1-meter depth of the soak away pit (1m*0.40 m thickness)</t>
  </si>
  <si>
    <t>Cover of the soak-away pit in a reinforced concrete slab of 15cm (M20) as thickness and a ventilation pipe of PVC PN6, 90 diameter</t>
  </si>
  <si>
    <t>Soak away pit of 12m deep to be connected to the plastic septic tank for sewerage with quarry stone foundation for 1-meter depth of the soak away pit (1m*0.40 m thickness) and covered by a reinforced concrete(M20) slab of 15cm as thickness</t>
  </si>
  <si>
    <t>S/Total 4: Evacuation</t>
  </si>
  <si>
    <t>Drainage works</t>
  </si>
  <si>
    <t xml:space="preserve">Supply and installation of drainage pipes </t>
  </si>
  <si>
    <t>Miscellaneous adjacent works</t>
  </si>
  <si>
    <t>S/Total 5: DRAINAGE WORKS</t>
  </si>
  <si>
    <t>Rainwater harvesting for the MHM facility</t>
  </si>
  <si>
    <t>Ground preparation for water tank</t>
  </si>
  <si>
    <t>Construction of stone masonry foundations base of 1m High using cement mortar mixed at: 1:4</t>
  </si>
  <si>
    <t>Levelling Cement screed on the foundation (0.08x0.3m) mixing ratio: 1:4</t>
  </si>
  <si>
    <t xml:space="preserve"> Supply and installation of plastic water tanks, 2,000 litres of storage capacity polyethylene with all accessories with the provision of the gated first flush facility. The tank should be connected to the existing water supply( with float valve) to ensure its continous use during dry season. It will spill into the first soak-away pit.</t>
  </si>
  <si>
    <t>Pc</t>
  </si>
  <si>
    <t>Construction of a stone masonry fetching fountain as per the design, with a 500x500x1m , inspection chamber inclusive</t>
  </si>
  <si>
    <t>Finishing works on the fetching fountain using waterproofed plasters.</t>
  </si>
  <si>
    <t>Pointing of the external surfaces of the plinth wall at a mixing ratio of 1:2</t>
  </si>
  <si>
    <t>Supply and install a 90mm DIA PN 6 PVC overflow pipe with all accessories.</t>
  </si>
  <si>
    <t>mL</t>
  </si>
  <si>
    <t xml:space="preserve">Water connection (1")  PPR PN10 </t>
  </si>
  <si>
    <t>Supply and install a 32mm DIA PN 10 GI pipe with a valve and a tap.</t>
  </si>
  <si>
    <t>Construction of a 1m high/300mm thick stone masonry protection wall on the top part of the soak pit up to the ground level</t>
  </si>
  <si>
    <t>Leveling Cement screed on the foundation  (0.08x0.3m) mixing ratio: 1:4</t>
  </si>
  <si>
    <t>Connecting the water from the tank  to the toilet (alternative supply)</t>
  </si>
  <si>
    <t>Supply of good soil, planting of ornamental trees and flowers, making a walking stone paved way for gardening and beautification all around MHR and the rainwater tank.</t>
  </si>
  <si>
    <t>S/Total 6: Rainwater harvesting WORKS</t>
  </si>
  <si>
    <t>Grand Total-Construction of Menstrual Hygiene Facility(tax-inclusive)</t>
  </si>
  <si>
    <t>SN</t>
  </si>
  <si>
    <t>Unit price</t>
  </si>
  <si>
    <t>Total price</t>
  </si>
  <si>
    <t>Site installation and withdrawal (cleaning), counter verification and preparation of implementation documents</t>
  </si>
  <si>
    <t>Ground preparation and excavation up to hardcore soil layor, deepth at least of 60Cm (depends on location)</t>
  </si>
  <si>
    <t>Leveling Cement screed on foundation  (0.08x0.3m) mixing ratio: 1-3</t>
  </si>
  <si>
    <t xml:space="preserve">Construction of stones masonry of the foundation base to receive the tanks. The foundation must have 3m diameter and the height of 60 cm minimum above the foundation to facilitate people to fetch from the taps.1:1:2 </t>
  </si>
  <si>
    <t>Excavations of a 1m DIA 16 deep soak pit</t>
  </si>
  <si>
    <t>Construction of a stone masonry featching fountain as per the desing a 500x500x1m inspection chamber incusive</t>
  </si>
  <si>
    <t>Construction in masonry of stones of chamber valves for main wash out covered by metalic plate of 500x500x400mm and rock ( VANNES 110 PVC, CHAMBER AND COVER)</t>
  </si>
  <si>
    <t xml:space="preserve"> Supply and installation of plastic water tanks, 10,000 liters of storage capacity polyethylene with all asccessories (eg: elbow,Tjoint, attache, Descente, stop end, Wash out, etc)</t>
  </si>
  <si>
    <t xml:space="preserve"> Supply , Fix and adjust 110mm grey brown draw down drainpipes (of 6 meters long) fixed to the adjasted metallic gutters and wall surface of schools or boxed with all required accessories.</t>
  </si>
  <si>
    <t xml:space="preserve"> Supply and installation of tube of 40 x 40 x 1.5 mm coated with paints against erosion, fixed in mass concrete to support the pipes from gutters</t>
  </si>
  <si>
    <t>Supply, fix and adjust Metalic gutters with anti rust, all accessories and tubes of 40 x 40 x 1.5 mm where are required</t>
  </si>
  <si>
    <t>Total for for 4 tanks</t>
  </si>
  <si>
    <t>Grand total  with all tax inclusive</t>
  </si>
  <si>
    <r>
      <t>Supply and installation of 3m</t>
    </r>
    <r>
      <rPr>
        <vertAlign val="superscript"/>
        <sz val="11"/>
        <color rgb="FF000000"/>
        <rFont val="Aptos Display"/>
        <family val="2"/>
        <scheme val="major"/>
      </rPr>
      <t>3</t>
    </r>
    <r>
      <rPr>
        <sz val="11"/>
        <color rgb="FF000000"/>
        <rFont val="Aptos Display"/>
        <family val="2"/>
        <scheme val="major"/>
      </rPr>
      <t xml:space="preserve"> plastic septic tank for sewerage from MHR toilet</t>
    </r>
  </si>
  <si>
    <t>A. BoQ for constructing VIP cubicle latrines</t>
  </si>
  <si>
    <t>B. Construction of Menstrual hygiene facility at school</t>
  </si>
  <si>
    <t>C.Supply and Installation of 10 Cubic Meter Rainwater Harvesting Tanks</t>
  </si>
  <si>
    <t>Construction of WASH Facilities at EP Gikungu in Nyamagabe District</t>
  </si>
  <si>
    <t xml:space="preserve">Supply and fixation of vanity with a mirror of good quality with accessories to be approved by the client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</si>
</sst>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0_);_(* \(#,##0.00\);_(* &quot;-&quot;??_);_(@_)"/>
    <numFmt numFmtId="165" formatCode="_(* #,##0_);_(* \(#,##0\);_(* &quot;-&quot;??_);_(@_)"/>
  </numFmts>
  <fonts count="16" x14ac:knownFonts="1">
    <font>
      <sz val="11"/>
      <color theme="1"/>
      <name val="Aptos Narrow"/>
      <family val="2"/>
      <scheme val="minor"/>
    </font>
    <font>
      <sz val="12"/>
      <color theme="1"/>
      <name val="Aptos Narrow"/>
      <family val="2"/>
      <scheme val="minor"/>
    </font>
    <font>
      <sz val="11"/>
      <color theme="1"/>
      <name val="Aptos Narrow"/>
      <family val="2"/>
      <scheme val="minor"/>
    </font>
    <font>
      <sz val="11"/>
      <name val="Aptos Narrow"/>
      <family val="2"/>
      <scheme val="minor"/>
    </font>
    <font>
      <sz val="11"/>
      <color indexed="8"/>
      <name val="Aptos Narrow"/>
      <family val="2"/>
      <scheme val="minor"/>
    </font>
    <font>
      <sz val="10"/>
      <name val="Arial"/>
      <family val="2"/>
    </font>
    <font>
      <sz val="8"/>
      <name val="Aptos Narrow"/>
      <family val="2"/>
      <scheme val="minor"/>
    </font>
    <font>
      <b/>
      <sz val="11"/>
      <name val="Aptos Narrow"/>
      <family val="2"/>
      <scheme val="minor"/>
    </font>
    <font>
      <b/>
      <sz val="11"/>
      <name val="Aptos Display"/>
      <family val="2"/>
      <scheme val="major"/>
    </font>
    <font>
      <sz val="11"/>
      <name val="Aptos Display"/>
      <family val="2"/>
      <scheme val="major"/>
    </font>
    <font>
      <b/>
      <sz val="11"/>
      <color rgb="FF000000"/>
      <name val="Aptos Display"/>
      <family val="2"/>
      <scheme val="major"/>
    </font>
    <font>
      <b/>
      <i/>
      <sz val="11"/>
      <color rgb="FF000000"/>
      <name val="Aptos Display"/>
      <family val="2"/>
      <scheme val="major"/>
    </font>
    <font>
      <sz val="11"/>
      <color rgb="FF000000"/>
      <name val="Aptos Display"/>
      <family val="2"/>
      <scheme val="major"/>
    </font>
    <font>
      <vertAlign val="superscript"/>
      <sz val="11"/>
      <color rgb="FF000000"/>
      <name val="Aptos Display"/>
      <family val="2"/>
      <scheme val="major"/>
    </font>
    <font>
      <b/>
      <sz val="11"/>
      <color theme="1"/>
      <name val="Aptos Display"/>
      <family val="2"/>
      <scheme val="major"/>
    </font>
    <font>
      <sz val="11"/>
      <color theme="1"/>
      <name val="Aptos Display"/>
      <family val="2"/>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2"/>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bottom style="thin">
        <color indexed="8"/>
      </bottom>
      <diagonal/>
    </border>
    <border>
      <left style="medium">
        <color indexed="64"/>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style="thin">
        <color indexed="8"/>
      </right>
      <top style="thin">
        <color indexed="8"/>
      </top>
      <bottom/>
      <diagonal/>
    </border>
    <border>
      <left/>
      <right/>
      <top style="thin">
        <color indexed="8"/>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1" fillId="0" borderId="0"/>
    <xf numFmtId="0" fontId="1" fillId="0" borderId="0"/>
    <xf numFmtId="164" fontId="2" fillId="0" borderId="0" applyFont="0" applyFill="0" applyBorder="0" applyAlignment="0" applyProtection="0"/>
    <xf numFmtId="0" fontId="4" fillId="0" borderId="0">
      <alignment vertical="center"/>
    </xf>
    <xf numFmtId="0" fontId="5" fillId="0" borderId="0"/>
    <xf numFmtId="165" fontId="2" fillId="0" borderId="0" applyFont="0" applyFill="0" applyBorder="0" applyAlignment="0" applyProtection="0"/>
    <xf numFmtId="0" fontId="5" fillId="0" borderId="0"/>
    <xf numFmtId="41" fontId="2" fillId="0" borderId="0" applyFont="0" applyFill="0" applyBorder="0" applyAlignment="0" applyProtection="0"/>
  </cellStyleXfs>
  <cellXfs count="94">
    <xf numFmtId="0" fontId="0" fillId="0" borderId="0" xfId="0"/>
    <xf numFmtId="165" fontId="15" fillId="0" borderId="1" xfId="3" applyNumberFormat="1" applyFont="1" applyFill="1" applyBorder="1" applyAlignment="1" applyProtection="1">
      <alignment horizontal="right" vertical="center" wrapText="1"/>
      <protection locked="0"/>
    </xf>
    <xf numFmtId="165" fontId="15" fillId="0" borderId="18" xfId="3" applyNumberFormat="1" applyFont="1" applyFill="1" applyBorder="1" applyAlignment="1" applyProtection="1">
      <alignment horizontal="right" vertical="center" wrapText="1"/>
      <protection locked="0"/>
    </xf>
    <xf numFmtId="165" fontId="15" fillId="0" borderId="20" xfId="3" applyNumberFormat="1" applyFont="1" applyFill="1" applyBorder="1" applyAlignment="1" applyProtection="1">
      <alignment horizontal="right" vertical="center" wrapText="1"/>
      <protection locked="0"/>
    </xf>
    <xf numFmtId="165" fontId="15" fillId="0" borderId="22" xfId="3" applyNumberFormat="1" applyFont="1" applyFill="1" applyBorder="1" applyAlignment="1" applyProtection="1">
      <alignment horizontal="right" vertical="center" wrapText="1"/>
      <protection locked="0"/>
    </xf>
    <xf numFmtId="49" fontId="8" fillId="2" borderId="9" xfId="0" applyNumberFormat="1" applyFont="1" applyFill="1" applyBorder="1" applyAlignment="1" applyProtection="1">
      <alignment vertical="top" wrapText="1"/>
      <protection locked="0"/>
    </xf>
    <xf numFmtId="165" fontId="9" fillId="2" borderId="1" xfId="3" applyNumberFormat="1" applyFont="1" applyFill="1" applyBorder="1" applyAlignment="1" applyProtection="1">
      <alignment vertical="top"/>
      <protection locked="0"/>
    </xf>
    <xf numFmtId="41" fontId="12" fillId="0" borderId="1" xfId="8" applyFont="1" applyBorder="1" applyAlignment="1" applyProtection="1">
      <alignment horizontal="right" vertical="center"/>
      <protection locked="0"/>
    </xf>
    <xf numFmtId="41" fontId="12" fillId="0" borderId="1" xfId="8" applyFont="1" applyBorder="1" applyAlignment="1" applyProtection="1">
      <alignment vertical="center"/>
      <protection locked="0"/>
    </xf>
    <xf numFmtId="0" fontId="3" fillId="2" borderId="0" xfId="0" applyFont="1" applyFill="1" applyProtection="1"/>
    <xf numFmtId="0" fontId="7" fillId="2" borderId="0" xfId="0" applyFont="1" applyFill="1" applyProtection="1"/>
    <xf numFmtId="0" fontId="8" fillId="5" borderId="1" xfId="0" applyFont="1" applyFill="1" applyBorder="1" applyAlignment="1" applyProtection="1">
      <alignment horizontal="center" vertical="center" wrapText="1"/>
    </xf>
    <xf numFmtId="49" fontId="8" fillId="5" borderId="12" xfId="0" applyNumberFormat="1" applyFont="1" applyFill="1" applyBorder="1" applyAlignment="1" applyProtection="1">
      <alignment horizontal="center" vertical="top" wrapText="1"/>
    </xf>
    <xf numFmtId="49" fontId="8" fillId="5" borderId="8" xfId="0" applyNumberFormat="1" applyFont="1" applyFill="1" applyBorder="1" applyAlignment="1" applyProtection="1">
      <alignment horizontal="center" vertical="top" wrapText="1"/>
    </xf>
    <xf numFmtId="49" fontId="8" fillId="5" borderId="2" xfId="0" applyNumberFormat="1" applyFont="1" applyFill="1" applyBorder="1" applyAlignment="1" applyProtection="1">
      <alignment horizontal="center" vertical="top" wrapText="1"/>
    </xf>
    <xf numFmtId="0" fontId="8" fillId="2" borderId="1" xfId="0" applyFont="1" applyFill="1" applyBorder="1" applyAlignment="1" applyProtection="1">
      <alignment horizontal="center" vertical="top" wrapText="1"/>
    </xf>
    <xf numFmtId="0" fontId="8" fillId="2" borderId="1" xfId="0" applyFont="1" applyFill="1" applyBorder="1" applyAlignment="1" applyProtection="1">
      <alignment vertical="top"/>
    </xf>
    <xf numFmtId="164" fontId="8" fillId="2" borderId="1" xfId="3" applyFont="1" applyFill="1" applyBorder="1" applyAlignment="1" applyProtection="1">
      <alignment vertical="top" wrapText="1"/>
    </xf>
    <xf numFmtId="165" fontId="8" fillId="2" borderId="1" xfId="3" applyNumberFormat="1" applyFont="1" applyFill="1" applyBorder="1" applyAlignment="1" applyProtection="1">
      <alignment vertical="top" wrapText="1"/>
    </xf>
    <xf numFmtId="0" fontId="8" fillId="2" borderId="1" xfId="0" applyFont="1" applyFill="1" applyBorder="1" applyAlignment="1" applyProtection="1">
      <alignment vertical="top" wrapText="1"/>
    </xf>
    <xf numFmtId="49" fontId="9" fillId="2" borderId="3" xfId="0" applyNumberFormat="1" applyFont="1" applyFill="1" applyBorder="1" applyAlignment="1" applyProtection="1">
      <alignment horizontal="right" vertical="top" wrapText="1"/>
    </xf>
    <xf numFmtId="49" fontId="9" fillId="2" borderId="3" xfId="0" applyNumberFormat="1" applyFont="1" applyFill="1" applyBorder="1" applyAlignment="1" applyProtection="1">
      <alignment horizontal="left" vertical="top" wrapText="1"/>
    </xf>
    <xf numFmtId="49" fontId="9" fillId="2" borderId="4" xfId="0" applyNumberFormat="1" applyFont="1" applyFill="1" applyBorder="1" applyAlignment="1" applyProtection="1">
      <alignment horizontal="center" vertical="top"/>
    </xf>
    <xf numFmtId="164" fontId="9" fillId="2" borderId="1" xfId="3" applyFont="1" applyFill="1" applyBorder="1" applyAlignment="1" applyProtection="1">
      <alignment vertical="top"/>
    </xf>
    <xf numFmtId="165" fontId="9" fillId="2" borderId="1" xfId="3" applyNumberFormat="1" applyFont="1" applyFill="1" applyBorder="1" applyAlignment="1" applyProtection="1">
      <alignment horizontal="right" vertical="top" wrapText="1"/>
    </xf>
    <xf numFmtId="0" fontId="9" fillId="2" borderId="1" xfId="0" applyFont="1" applyFill="1" applyBorder="1" applyAlignment="1" applyProtection="1">
      <alignment vertical="top" wrapText="1"/>
    </xf>
    <xf numFmtId="49" fontId="9" fillId="2" borderId="5" xfId="0" applyNumberFormat="1" applyFont="1" applyFill="1" applyBorder="1" applyAlignment="1" applyProtection="1">
      <alignment horizontal="left" vertical="top" wrapText="1"/>
    </xf>
    <xf numFmtId="49" fontId="9" fillId="2" borderId="6" xfId="0" applyNumberFormat="1" applyFont="1" applyFill="1" applyBorder="1" applyAlignment="1" applyProtection="1">
      <alignment horizontal="center" vertical="top"/>
    </xf>
    <xf numFmtId="164" fontId="9" fillId="2" borderId="7" xfId="3" applyFont="1" applyFill="1" applyBorder="1" applyAlignment="1" applyProtection="1">
      <alignment vertical="top"/>
    </xf>
    <xf numFmtId="0" fontId="9" fillId="2" borderId="1" xfId="0" applyFont="1" applyFill="1" applyBorder="1" applyAlignment="1" applyProtection="1">
      <alignment wrapText="1"/>
    </xf>
    <xf numFmtId="49" fontId="9" fillId="2" borderId="1" xfId="0" applyNumberFormat="1" applyFont="1" applyFill="1" applyBorder="1" applyAlignment="1" applyProtection="1">
      <alignment horizontal="center" vertical="top"/>
    </xf>
    <xf numFmtId="49" fontId="8" fillId="2" borderId="1" xfId="0" applyNumberFormat="1" applyFont="1" applyFill="1" applyBorder="1" applyAlignment="1" applyProtection="1">
      <alignment horizontal="left" vertical="top" wrapText="1"/>
    </xf>
    <xf numFmtId="49" fontId="8" fillId="2" borderId="1" xfId="0" applyNumberFormat="1" applyFont="1" applyFill="1" applyBorder="1" applyAlignment="1" applyProtection="1">
      <alignment horizontal="center" vertical="top"/>
    </xf>
    <xf numFmtId="164" fontId="8" fillId="2" borderId="1" xfId="3" applyFont="1" applyFill="1" applyBorder="1" applyAlignment="1" applyProtection="1">
      <alignment horizontal="center" vertical="top"/>
    </xf>
    <xf numFmtId="165" fontId="8" fillId="3" borderId="2" xfId="3" applyNumberFormat="1" applyFont="1" applyFill="1" applyBorder="1" applyAlignment="1" applyProtection="1">
      <alignment horizontal="right" vertical="top"/>
    </xf>
    <xf numFmtId="49" fontId="8" fillId="2" borderId="10" xfId="0" applyNumberFormat="1" applyFont="1" applyFill="1" applyBorder="1" applyAlignment="1" applyProtection="1">
      <alignment horizontal="center" vertical="top" wrapText="1"/>
    </xf>
    <xf numFmtId="49" fontId="8" fillId="2" borderId="11" xfId="0" applyNumberFormat="1" applyFont="1" applyFill="1" applyBorder="1" applyAlignment="1" applyProtection="1">
      <alignment horizontal="center" vertical="top" wrapText="1"/>
    </xf>
    <xf numFmtId="49" fontId="8" fillId="2" borderId="9" xfId="0" applyNumberFormat="1" applyFont="1" applyFill="1" applyBorder="1" applyAlignment="1" applyProtection="1">
      <alignment vertical="top" wrapText="1"/>
    </xf>
    <xf numFmtId="49" fontId="9" fillId="2" borderId="3" xfId="0" applyNumberFormat="1" applyFont="1" applyFill="1" applyBorder="1" applyAlignment="1" applyProtection="1">
      <alignment horizontal="center" vertical="top"/>
    </xf>
    <xf numFmtId="49" fontId="9" fillId="2" borderId="5" xfId="0" applyNumberFormat="1" applyFont="1" applyFill="1" applyBorder="1" applyAlignment="1" applyProtection="1">
      <alignment horizontal="center" vertical="top"/>
    </xf>
    <xf numFmtId="49" fontId="8" fillId="2" borderId="1" xfId="0" applyNumberFormat="1" applyFont="1" applyFill="1" applyBorder="1" applyAlignment="1" applyProtection="1">
      <alignment horizontal="center" vertical="top" wrapText="1"/>
    </xf>
    <xf numFmtId="164" fontId="8" fillId="2" borderId="1" xfId="3" applyFont="1" applyFill="1" applyBorder="1" applyAlignment="1" applyProtection="1">
      <alignment vertical="top"/>
    </xf>
    <xf numFmtId="165" fontId="8" fillId="3" borderId="8" xfId="3" applyNumberFormat="1" applyFont="1" applyFill="1" applyBorder="1" applyAlignment="1" applyProtection="1">
      <alignment horizontal="right" vertical="top"/>
    </xf>
    <xf numFmtId="165" fontId="8" fillId="6" borderId="2" xfId="0" applyNumberFormat="1" applyFont="1" applyFill="1" applyBorder="1" applyAlignment="1" applyProtection="1">
      <alignment vertical="top"/>
    </xf>
    <xf numFmtId="43" fontId="3" fillId="2" borderId="0" xfId="0" applyNumberFormat="1" applyFont="1" applyFill="1" applyProtection="1"/>
    <xf numFmtId="0" fontId="10" fillId="5" borderId="1" xfId="0" applyFont="1" applyFill="1" applyBorder="1" applyAlignment="1" applyProtection="1">
      <alignment horizontal="center" vertical="center"/>
    </xf>
    <xf numFmtId="0" fontId="11" fillId="0" borderId="1" xfId="0" applyFont="1" applyBorder="1" applyAlignment="1" applyProtection="1">
      <alignment horizontal="right" vertical="center"/>
    </xf>
    <xf numFmtId="0" fontId="12" fillId="0" borderId="1" xfId="0" applyFont="1" applyBorder="1" applyAlignment="1" applyProtection="1">
      <alignment horizontal="right" vertical="center"/>
    </xf>
    <xf numFmtId="0" fontId="10" fillId="0" borderId="1" xfId="0" applyFont="1" applyBorder="1" applyAlignment="1" applyProtection="1">
      <alignment vertical="center" wrapText="1"/>
    </xf>
    <xf numFmtId="0" fontId="10" fillId="0" borderId="1" xfId="0" applyFont="1" applyBorder="1" applyAlignment="1" applyProtection="1">
      <alignment vertical="center"/>
    </xf>
    <xf numFmtId="0" fontId="10" fillId="0" borderId="1" xfId="0" applyFont="1" applyBorder="1" applyAlignment="1" applyProtection="1">
      <alignment horizontal="right" vertical="center"/>
    </xf>
    <xf numFmtId="0" fontId="12" fillId="0" borderId="1" xfId="0" applyFont="1" applyBorder="1" applyAlignment="1" applyProtection="1">
      <alignment vertical="center" wrapText="1"/>
    </xf>
    <xf numFmtId="0" fontId="12" fillId="0" borderId="1" xfId="0" applyFont="1" applyBorder="1" applyAlignment="1" applyProtection="1">
      <alignment vertical="center"/>
    </xf>
    <xf numFmtId="41" fontId="12" fillId="0" borderId="1" xfId="8" applyFont="1" applyBorder="1" applyAlignment="1" applyProtection="1">
      <alignment vertical="center"/>
    </xf>
    <xf numFmtId="0" fontId="9" fillId="0" borderId="1" xfId="0" applyFont="1" applyBorder="1" applyAlignment="1" applyProtection="1">
      <alignment horizontal="right" vertical="center"/>
    </xf>
    <xf numFmtId="0" fontId="11" fillId="0" borderId="1" xfId="0" applyFont="1" applyBorder="1" applyAlignment="1" applyProtection="1">
      <alignment vertical="center"/>
    </xf>
    <xf numFmtId="41" fontId="11" fillId="4" borderId="1" xfId="8" applyFont="1" applyFill="1" applyBorder="1" applyAlignment="1" applyProtection="1">
      <alignment vertical="center"/>
    </xf>
    <xf numFmtId="0" fontId="11" fillId="0" borderId="1" xfId="0" applyFont="1" applyBorder="1" applyAlignment="1" applyProtection="1">
      <alignment horizontal="center" vertical="center" wrapText="1"/>
    </xf>
    <xf numFmtId="0" fontId="11" fillId="0" borderId="1" xfId="0" applyFont="1" applyBorder="1" applyAlignment="1" applyProtection="1">
      <alignment vertical="center" wrapText="1"/>
    </xf>
    <xf numFmtId="0" fontId="9" fillId="0" borderId="1" xfId="0" applyFont="1" applyBorder="1" applyAlignment="1" applyProtection="1">
      <alignment vertical="center" wrapText="1"/>
    </xf>
    <xf numFmtId="41" fontId="10" fillId="6" borderId="1" xfId="8" applyFont="1" applyFill="1" applyBorder="1" applyAlignment="1" applyProtection="1">
      <alignment vertical="center"/>
    </xf>
    <xf numFmtId="0" fontId="14" fillId="5" borderId="26" xfId="0" applyFont="1" applyFill="1" applyBorder="1" applyAlignment="1" applyProtection="1">
      <alignment horizontal="center" vertical="center"/>
    </xf>
    <xf numFmtId="0" fontId="14" fillId="5" borderId="27" xfId="0" applyFont="1" applyFill="1" applyBorder="1" applyAlignment="1" applyProtection="1">
      <alignment horizontal="center" vertical="center"/>
    </xf>
    <xf numFmtId="0" fontId="14" fillId="5" borderId="28" xfId="0" applyFont="1" applyFill="1" applyBorder="1" applyAlignment="1" applyProtection="1">
      <alignment horizontal="center" vertical="center"/>
    </xf>
    <xf numFmtId="0" fontId="14" fillId="0" borderId="13" xfId="0" applyFont="1" applyBorder="1" applyAlignment="1" applyProtection="1">
      <alignment vertical="center"/>
    </xf>
    <xf numFmtId="0" fontId="14" fillId="0" borderId="1" xfId="0" applyFont="1" applyBorder="1" applyProtection="1"/>
    <xf numFmtId="0" fontId="14" fillId="0" borderId="1" xfId="0" applyFont="1" applyBorder="1" applyAlignment="1" applyProtection="1">
      <alignment vertical="center"/>
    </xf>
    <xf numFmtId="164" fontId="14" fillId="0" borderId="14" xfId="3" applyFont="1" applyBorder="1" applyAlignment="1" applyProtection="1">
      <alignment vertical="center"/>
    </xf>
    <xf numFmtId="49" fontId="15" fillId="0" borderId="13" xfId="0" applyNumberFormat="1" applyFont="1" applyBorder="1" applyAlignment="1" applyProtection="1">
      <alignment horizontal="center" vertical="center" wrapText="1"/>
    </xf>
    <xf numFmtId="49" fontId="15" fillId="0" borderId="1" xfId="0" applyNumberFormat="1" applyFont="1" applyBorder="1" applyAlignment="1" applyProtection="1">
      <alignment horizontal="left" wrapText="1"/>
    </xf>
    <xf numFmtId="49" fontId="15" fillId="0" borderId="1" xfId="0" applyNumberFormat="1" applyFont="1" applyBorder="1" applyAlignment="1" applyProtection="1">
      <alignment horizontal="center" vertical="center"/>
    </xf>
    <xf numFmtId="2" fontId="15" fillId="0" borderId="1" xfId="0" applyNumberFormat="1" applyFont="1" applyBorder="1" applyAlignment="1" applyProtection="1">
      <alignment vertical="center"/>
    </xf>
    <xf numFmtId="164" fontId="15" fillId="0" borderId="14" xfId="3" applyFont="1" applyFill="1" applyBorder="1" applyAlignment="1" applyProtection="1">
      <alignment horizontal="right" vertical="center" wrapText="1"/>
    </xf>
    <xf numFmtId="49" fontId="15" fillId="0" borderId="15"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left" wrapText="1"/>
    </xf>
    <xf numFmtId="49" fontId="15" fillId="0" borderId="16" xfId="0" applyNumberFormat="1" applyFont="1" applyBorder="1" applyAlignment="1" applyProtection="1">
      <alignment horizontal="center" vertical="center"/>
    </xf>
    <xf numFmtId="2" fontId="15" fillId="0" borderId="17" xfId="0" applyNumberFormat="1" applyFont="1" applyBorder="1" applyAlignment="1" applyProtection="1">
      <alignment vertical="center"/>
    </xf>
    <xf numFmtId="49" fontId="15" fillId="0" borderId="19" xfId="0" applyNumberFormat="1" applyFont="1" applyBorder="1" applyAlignment="1" applyProtection="1">
      <alignment horizontal="center" vertical="center" wrapText="1"/>
    </xf>
    <xf numFmtId="49" fontId="15" fillId="0" borderId="3" xfId="0" applyNumberFormat="1" applyFont="1" applyBorder="1" applyAlignment="1" applyProtection="1">
      <alignment horizontal="left" wrapText="1"/>
    </xf>
    <xf numFmtId="49" fontId="15" fillId="0" borderId="3" xfId="0" applyNumberFormat="1" applyFont="1" applyBorder="1" applyAlignment="1" applyProtection="1">
      <alignment horizontal="center" vertical="center"/>
    </xf>
    <xf numFmtId="49" fontId="15" fillId="0" borderId="21" xfId="0" applyNumberFormat="1" applyFont="1" applyBorder="1" applyAlignment="1" applyProtection="1">
      <alignment horizontal="center" vertical="center" wrapText="1"/>
    </xf>
    <xf numFmtId="49" fontId="15" fillId="0" borderId="5" xfId="0" applyNumberFormat="1" applyFont="1" applyBorder="1" applyAlignment="1" applyProtection="1">
      <alignment horizontal="left" wrapText="1"/>
    </xf>
    <xf numFmtId="49" fontId="15" fillId="0" borderId="5" xfId="0" applyNumberFormat="1" applyFont="1" applyBorder="1" applyAlignment="1" applyProtection="1">
      <alignment horizontal="center" vertical="center"/>
    </xf>
    <xf numFmtId="164" fontId="14" fillId="0" borderId="23" xfId="3" applyFont="1" applyFill="1" applyBorder="1" applyAlignment="1" applyProtection="1"/>
    <xf numFmtId="164" fontId="14" fillId="0" borderId="9" xfId="3" applyFont="1" applyFill="1" applyBorder="1" applyAlignment="1" applyProtection="1"/>
    <xf numFmtId="164" fontId="14" fillId="0" borderId="24" xfId="3" applyFont="1" applyFill="1" applyBorder="1" applyAlignment="1" applyProtection="1"/>
    <xf numFmtId="164" fontId="14" fillId="0" borderId="25" xfId="3" applyFont="1" applyFill="1" applyBorder="1" applyAlignment="1" applyProtection="1">
      <alignment horizontal="right" vertical="center" wrapText="1"/>
    </xf>
    <xf numFmtId="0" fontId="9" fillId="2" borderId="1" xfId="0" applyFont="1" applyFill="1" applyBorder="1" applyProtection="1"/>
    <xf numFmtId="43" fontId="8" fillId="6" borderId="1" xfId="0" applyNumberFormat="1" applyFont="1" applyFill="1" applyBorder="1" applyProtection="1"/>
    <xf numFmtId="0" fontId="8" fillId="7" borderId="1" xfId="0" applyFont="1" applyFill="1" applyBorder="1" applyProtection="1"/>
    <xf numFmtId="0" fontId="9" fillId="7" borderId="1" xfId="0" applyFont="1" applyFill="1" applyBorder="1" applyProtection="1"/>
    <xf numFmtId="43" fontId="8" fillId="7" borderId="1" xfId="0" applyNumberFormat="1" applyFont="1" applyFill="1" applyBorder="1" applyProtection="1"/>
    <xf numFmtId="165" fontId="8" fillId="2" borderId="2" xfId="3" applyNumberFormat="1" applyFont="1" applyFill="1" applyBorder="1" applyAlignment="1" applyProtection="1">
      <alignment horizontal="center" vertical="top"/>
      <protection locked="0"/>
    </xf>
    <xf numFmtId="165" fontId="8" fillId="2" borderId="8" xfId="3" applyNumberFormat="1" applyFont="1" applyFill="1" applyBorder="1" applyAlignment="1" applyProtection="1">
      <alignment vertical="top"/>
      <protection locked="0"/>
    </xf>
  </cellXfs>
  <cellStyles count="9">
    <cellStyle name="Comma" xfId="3" builtinId="3"/>
    <cellStyle name="Comma [0]" xfId="8" builtinId="6"/>
    <cellStyle name="Comma 2" xfId="6" xr:uid="{17E82752-E245-410F-AA93-9AB57FA8F804}"/>
    <cellStyle name="Normal" xfId="0" builtinId="0"/>
    <cellStyle name="Normal 2" xfId="4" xr:uid="{E05EB8B0-7368-4728-83BC-85D5AFF3B17B}"/>
    <cellStyle name="Normal 4" xfId="5" xr:uid="{E2F7B5C7-BD17-418F-86C0-48CB09BAED61}"/>
    <cellStyle name="Normal 5 4 2 2" xfId="1" xr:uid="{494ADAE0-5DDD-4A41-BDB3-C6B21C7A5482}"/>
    <cellStyle name="Normal 5 4 2 2 2" xfId="2" xr:uid="{F4717906-0346-4A24-B5E3-15B4B6F84EDF}"/>
    <cellStyle name="Normal 6" xfId="7" xr:uid="{79B9E870-91AE-41E3-9C72-6CF62633EC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559E-4456-4EB2-8FC8-676694580911}">
  <dimension ref="B2:H183"/>
  <sheetViews>
    <sheetView tabSelected="1" topLeftCell="A176" workbookViewId="0">
      <selection activeCell="F189" sqref="F189"/>
    </sheetView>
  </sheetViews>
  <sheetFormatPr defaultColWidth="9.21875" defaultRowHeight="14.4" x14ac:dyDescent="0.3"/>
  <cols>
    <col min="1" max="1" width="9.21875" style="9"/>
    <col min="2" max="2" width="9.21875" style="9" bestFit="1" customWidth="1"/>
    <col min="3" max="3" width="51.77734375" style="9" bestFit="1" customWidth="1"/>
    <col min="4" max="4" width="5.77734375" style="9" bestFit="1" customWidth="1"/>
    <col min="5" max="5" width="9.44140625" style="9" bestFit="1" customWidth="1"/>
    <col min="6" max="6" width="14.44140625" style="9" customWidth="1"/>
    <col min="7" max="7" width="16.44140625" style="9" bestFit="1" customWidth="1"/>
    <col min="8" max="8" width="14.21875" style="9" bestFit="1" customWidth="1"/>
    <col min="9" max="10" width="13.77734375" style="9" bestFit="1" customWidth="1"/>
    <col min="11" max="16384" width="9.21875" style="9"/>
  </cols>
  <sheetData>
    <row r="2" spans="2:7" x14ac:dyDescent="0.3">
      <c r="C2" s="10" t="s">
        <v>265</v>
      </c>
    </row>
    <row r="4" spans="2:7" x14ac:dyDescent="0.3">
      <c r="B4" s="11" t="s">
        <v>262</v>
      </c>
      <c r="C4" s="11"/>
      <c r="D4" s="11"/>
      <c r="E4" s="11"/>
      <c r="F4" s="11"/>
      <c r="G4" s="11"/>
    </row>
    <row r="5" spans="2:7" x14ac:dyDescent="0.3">
      <c r="B5" s="12" t="s">
        <v>138</v>
      </c>
      <c r="C5" s="13"/>
      <c r="D5" s="13"/>
      <c r="E5" s="13"/>
      <c r="F5" s="13"/>
      <c r="G5" s="14"/>
    </row>
    <row r="6" spans="2:7" ht="28.8" x14ac:dyDescent="0.3">
      <c r="B6" s="15" t="s">
        <v>125</v>
      </c>
      <c r="C6" s="16" t="s">
        <v>124</v>
      </c>
      <c r="D6" s="16" t="s">
        <v>0</v>
      </c>
      <c r="E6" s="17" t="s">
        <v>122</v>
      </c>
      <c r="F6" s="18" t="s">
        <v>123</v>
      </c>
      <c r="G6" s="19" t="s">
        <v>1</v>
      </c>
    </row>
    <row r="7" spans="2:7" ht="28.8" x14ac:dyDescent="0.3">
      <c r="B7" s="20" t="s">
        <v>2</v>
      </c>
      <c r="C7" s="21" t="s">
        <v>86</v>
      </c>
      <c r="D7" s="22" t="s">
        <v>87</v>
      </c>
      <c r="E7" s="23">
        <v>1</v>
      </c>
      <c r="F7" s="6"/>
      <c r="G7" s="24">
        <f>E7*F7</f>
        <v>0</v>
      </c>
    </row>
    <row r="8" spans="2:7" x14ac:dyDescent="0.3">
      <c r="B8" s="20" t="s">
        <v>3</v>
      </c>
      <c r="C8" s="21" t="s">
        <v>4</v>
      </c>
      <c r="D8" s="22" t="s">
        <v>5</v>
      </c>
      <c r="E8" s="23">
        <v>77.824000000000012</v>
      </c>
      <c r="F8" s="6"/>
      <c r="G8" s="24">
        <f t="shared" ref="G8:G60" si="0">E8*F8</f>
        <v>0</v>
      </c>
    </row>
    <row r="9" spans="2:7" ht="43.2" x14ac:dyDescent="0.3">
      <c r="B9" s="20" t="s">
        <v>6</v>
      </c>
      <c r="C9" s="21" t="s">
        <v>7</v>
      </c>
      <c r="D9" s="22" t="s">
        <v>5</v>
      </c>
      <c r="E9" s="23">
        <v>154.12799999999999</v>
      </c>
      <c r="F9" s="6"/>
      <c r="G9" s="24">
        <f t="shared" si="0"/>
        <v>0</v>
      </c>
    </row>
    <row r="10" spans="2:7" x14ac:dyDescent="0.3">
      <c r="B10" s="20" t="s">
        <v>8</v>
      </c>
      <c r="C10" s="21" t="s">
        <v>9</v>
      </c>
      <c r="D10" s="22" t="s">
        <v>5</v>
      </c>
      <c r="E10" s="23">
        <v>42.120000000000005</v>
      </c>
      <c r="F10" s="6"/>
      <c r="G10" s="24">
        <f t="shared" si="0"/>
        <v>0</v>
      </c>
    </row>
    <row r="11" spans="2:7" x14ac:dyDescent="0.3">
      <c r="B11" s="20" t="s">
        <v>10</v>
      </c>
      <c r="C11" s="21" t="s">
        <v>140</v>
      </c>
      <c r="D11" s="22" t="s">
        <v>5</v>
      </c>
      <c r="E11" s="23">
        <v>189.83199999999999</v>
      </c>
      <c r="F11" s="6"/>
      <c r="G11" s="24">
        <f t="shared" si="0"/>
        <v>0</v>
      </c>
    </row>
    <row r="12" spans="2:7" ht="34.799999999999997" customHeight="1" x14ac:dyDescent="0.3">
      <c r="B12" s="20" t="s">
        <v>11</v>
      </c>
      <c r="C12" s="21" t="s">
        <v>88</v>
      </c>
      <c r="D12" s="22" t="s">
        <v>5</v>
      </c>
      <c r="E12" s="23">
        <v>0.68399999999999983</v>
      </c>
      <c r="F12" s="6"/>
      <c r="G12" s="24">
        <f t="shared" si="0"/>
        <v>0</v>
      </c>
    </row>
    <row r="13" spans="2:7" ht="43.2" x14ac:dyDescent="0.3">
      <c r="B13" s="20" t="s">
        <v>12</v>
      </c>
      <c r="C13" s="21" t="s">
        <v>13</v>
      </c>
      <c r="D13" s="22" t="s">
        <v>5</v>
      </c>
      <c r="E13" s="23">
        <v>31.536000000000001</v>
      </c>
      <c r="F13" s="6"/>
      <c r="G13" s="24">
        <f>E13*F13</f>
        <v>0</v>
      </c>
    </row>
    <row r="14" spans="2:7" x14ac:dyDescent="0.3">
      <c r="B14" s="20" t="s">
        <v>14</v>
      </c>
      <c r="C14" s="21" t="s">
        <v>89</v>
      </c>
      <c r="D14" s="22" t="s">
        <v>5</v>
      </c>
      <c r="E14" s="23">
        <v>0.54720000000000002</v>
      </c>
      <c r="F14" s="6"/>
      <c r="G14" s="24">
        <f t="shared" si="0"/>
        <v>0</v>
      </c>
    </row>
    <row r="15" spans="2:7" x14ac:dyDescent="0.3">
      <c r="B15" s="20" t="s">
        <v>15</v>
      </c>
      <c r="C15" s="21" t="s">
        <v>90</v>
      </c>
      <c r="D15" s="22" t="s">
        <v>5</v>
      </c>
      <c r="E15" s="23">
        <v>1.61</v>
      </c>
      <c r="F15" s="6"/>
      <c r="G15" s="24">
        <f t="shared" si="0"/>
        <v>0</v>
      </c>
    </row>
    <row r="16" spans="2:7" ht="28.8" x14ac:dyDescent="0.3">
      <c r="B16" s="20" t="s">
        <v>16</v>
      </c>
      <c r="C16" s="21" t="s">
        <v>92</v>
      </c>
      <c r="D16" s="22" t="s">
        <v>17</v>
      </c>
      <c r="E16" s="23">
        <v>77</v>
      </c>
      <c r="F16" s="6"/>
      <c r="G16" s="24">
        <f t="shared" si="0"/>
        <v>0</v>
      </c>
    </row>
    <row r="17" spans="2:7" x14ac:dyDescent="0.3">
      <c r="B17" s="20" t="s">
        <v>18</v>
      </c>
      <c r="C17" s="21" t="s">
        <v>91</v>
      </c>
      <c r="D17" s="22" t="s">
        <v>5</v>
      </c>
      <c r="E17" s="23">
        <v>7.0679999999999987</v>
      </c>
      <c r="F17" s="6"/>
      <c r="G17" s="24">
        <f t="shared" si="0"/>
        <v>0</v>
      </c>
    </row>
    <row r="18" spans="2:7" x14ac:dyDescent="0.3">
      <c r="B18" s="20" t="s">
        <v>152</v>
      </c>
      <c r="C18" s="21" t="s">
        <v>93</v>
      </c>
      <c r="D18" s="22" t="s">
        <v>5</v>
      </c>
      <c r="E18" s="23">
        <v>3.528</v>
      </c>
      <c r="F18" s="6"/>
      <c r="G18" s="24">
        <f t="shared" si="0"/>
        <v>0</v>
      </c>
    </row>
    <row r="19" spans="2:7" ht="28.8" x14ac:dyDescent="0.3">
      <c r="B19" s="20" t="s">
        <v>19</v>
      </c>
      <c r="C19" s="21" t="s">
        <v>94</v>
      </c>
      <c r="D19" s="22" t="s">
        <v>17</v>
      </c>
      <c r="E19" s="23">
        <v>0.63</v>
      </c>
      <c r="F19" s="6"/>
      <c r="G19" s="24">
        <f t="shared" si="0"/>
        <v>0</v>
      </c>
    </row>
    <row r="20" spans="2:7" ht="43.2" x14ac:dyDescent="0.3">
      <c r="B20" s="20" t="s">
        <v>20</v>
      </c>
      <c r="C20" s="21" t="s">
        <v>22</v>
      </c>
      <c r="D20" s="22" t="s">
        <v>5</v>
      </c>
      <c r="E20" s="23">
        <v>12.902399999999998</v>
      </c>
      <c r="F20" s="6"/>
      <c r="G20" s="24">
        <f t="shared" si="0"/>
        <v>0</v>
      </c>
    </row>
    <row r="21" spans="2:7" ht="28.8" x14ac:dyDescent="0.3">
      <c r="B21" s="20" t="s">
        <v>21</v>
      </c>
      <c r="C21" s="21" t="s">
        <v>97</v>
      </c>
      <c r="D21" s="22" t="s">
        <v>5</v>
      </c>
      <c r="E21" s="23">
        <v>0.71679999999999999</v>
      </c>
      <c r="F21" s="6"/>
      <c r="G21" s="24">
        <f t="shared" si="0"/>
        <v>0</v>
      </c>
    </row>
    <row r="22" spans="2:7" ht="28.8" x14ac:dyDescent="0.3">
      <c r="B22" s="20" t="s">
        <v>23</v>
      </c>
      <c r="C22" s="21" t="s">
        <v>95</v>
      </c>
      <c r="D22" s="22" t="s">
        <v>5</v>
      </c>
      <c r="E22" s="23">
        <v>7.3728000000000007</v>
      </c>
      <c r="F22" s="6"/>
      <c r="G22" s="24">
        <f t="shared" si="0"/>
        <v>0</v>
      </c>
    </row>
    <row r="23" spans="2:7" x14ac:dyDescent="0.3">
      <c r="B23" s="20" t="s">
        <v>24</v>
      </c>
      <c r="C23" s="21" t="s">
        <v>96</v>
      </c>
      <c r="D23" s="22" t="s">
        <v>5</v>
      </c>
      <c r="E23" s="23">
        <v>0.71679999999999999</v>
      </c>
      <c r="F23" s="6"/>
      <c r="G23" s="24">
        <f t="shared" si="0"/>
        <v>0</v>
      </c>
    </row>
    <row r="24" spans="2:7" x14ac:dyDescent="0.3">
      <c r="B24" s="20" t="s">
        <v>25</v>
      </c>
      <c r="C24" s="21" t="s">
        <v>98</v>
      </c>
      <c r="D24" s="22" t="s">
        <v>99</v>
      </c>
      <c r="E24" s="23">
        <v>67.039999999999992</v>
      </c>
      <c r="F24" s="6"/>
      <c r="G24" s="24">
        <f t="shared" si="0"/>
        <v>0</v>
      </c>
    </row>
    <row r="25" spans="2:7" x14ac:dyDescent="0.3">
      <c r="B25" s="20" t="s">
        <v>26</v>
      </c>
      <c r="C25" s="21" t="s">
        <v>100</v>
      </c>
      <c r="D25" s="22" t="s">
        <v>5</v>
      </c>
      <c r="E25" s="23">
        <v>1.6280000000000001</v>
      </c>
      <c r="F25" s="6"/>
      <c r="G25" s="24">
        <f t="shared" si="0"/>
        <v>0</v>
      </c>
    </row>
    <row r="26" spans="2:7" x14ac:dyDescent="0.3">
      <c r="B26" s="20" t="s">
        <v>27</v>
      </c>
      <c r="C26" s="21" t="s">
        <v>101</v>
      </c>
      <c r="D26" s="22" t="s">
        <v>5</v>
      </c>
      <c r="E26" s="23">
        <v>0.75200000000000011</v>
      </c>
      <c r="F26" s="6"/>
      <c r="G26" s="24">
        <f t="shared" si="0"/>
        <v>0</v>
      </c>
    </row>
    <row r="27" spans="2:7" x14ac:dyDescent="0.3">
      <c r="B27" s="20" t="s">
        <v>28</v>
      </c>
      <c r="C27" s="21" t="s">
        <v>30</v>
      </c>
      <c r="D27" s="22" t="s">
        <v>5</v>
      </c>
      <c r="E27" s="23">
        <v>30.7668</v>
      </c>
      <c r="F27" s="6"/>
      <c r="G27" s="24">
        <f t="shared" si="0"/>
        <v>0</v>
      </c>
    </row>
    <row r="28" spans="2:7" x14ac:dyDescent="0.3">
      <c r="B28" s="20" t="s">
        <v>29</v>
      </c>
      <c r="C28" s="21" t="s">
        <v>102</v>
      </c>
      <c r="D28" s="22" t="s">
        <v>17</v>
      </c>
      <c r="E28" s="23">
        <v>1.4200000000000006</v>
      </c>
      <c r="F28" s="6"/>
      <c r="G28" s="24">
        <f t="shared" si="0"/>
        <v>0</v>
      </c>
    </row>
    <row r="29" spans="2:7" x14ac:dyDescent="0.3">
      <c r="B29" s="20" t="s">
        <v>31</v>
      </c>
      <c r="C29" s="21" t="s">
        <v>33</v>
      </c>
      <c r="D29" s="22" t="s">
        <v>99</v>
      </c>
      <c r="E29" s="23">
        <v>171.58</v>
      </c>
      <c r="F29" s="6"/>
      <c r="G29" s="24">
        <f t="shared" si="0"/>
        <v>0</v>
      </c>
    </row>
    <row r="30" spans="2:7" ht="43.2" x14ac:dyDescent="0.3">
      <c r="B30" s="20" t="s">
        <v>32</v>
      </c>
      <c r="C30" s="21" t="s">
        <v>103</v>
      </c>
      <c r="D30" s="22" t="s">
        <v>17</v>
      </c>
      <c r="E30" s="23">
        <v>43.868000000000002</v>
      </c>
      <c r="F30" s="6"/>
      <c r="G30" s="24">
        <f t="shared" si="0"/>
        <v>0</v>
      </c>
    </row>
    <row r="31" spans="2:7" x14ac:dyDescent="0.3">
      <c r="B31" s="20" t="s">
        <v>34</v>
      </c>
      <c r="C31" s="21" t="s">
        <v>36</v>
      </c>
      <c r="D31" s="22" t="s">
        <v>99</v>
      </c>
      <c r="E31" s="23">
        <v>9.68</v>
      </c>
      <c r="F31" s="6"/>
      <c r="G31" s="24">
        <f t="shared" si="0"/>
        <v>0</v>
      </c>
    </row>
    <row r="32" spans="2:7" x14ac:dyDescent="0.3">
      <c r="B32" s="20" t="s">
        <v>35</v>
      </c>
      <c r="C32" s="21" t="s">
        <v>104</v>
      </c>
      <c r="D32" s="22" t="s">
        <v>99</v>
      </c>
      <c r="E32" s="23">
        <v>25.88</v>
      </c>
      <c r="F32" s="6"/>
      <c r="G32" s="24">
        <f t="shared" si="0"/>
        <v>0</v>
      </c>
    </row>
    <row r="33" spans="2:7" ht="28.8" x14ac:dyDescent="0.3">
      <c r="B33" s="20" t="s">
        <v>37</v>
      </c>
      <c r="C33" s="21" t="s">
        <v>141</v>
      </c>
      <c r="D33" s="22" t="s">
        <v>99</v>
      </c>
      <c r="E33" s="23">
        <v>6</v>
      </c>
      <c r="F33" s="6"/>
      <c r="G33" s="24">
        <f t="shared" si="0"/>
        <v>0</v>
      </c>
    </row>
    <row r="34" spans="2:7" ht="28.8" x14ac:dyDescent="0.3">
      <c r="B34" s="20" t="s">
        <v>38</v>
      </c>
      <c r="C34" s="21" t="s">
        <v>105</v>
      </c>
      <c r="D34" s="22" t="s">
        <v>17</v>
      </c>
      <c r="E34" s="23">
        <v>14.335999999999999</v>
      </c>
      <c r="F34" s="6"/>
      <c r="G34" s="24">
        <f t="shared" si="0"/>
        <v>0</v>
      </c>
    </row>
    <row r="35" spans="2:7" ht="28.8" x14ac:dyDescent="0.3">
      <c r="B35" s="20" t="s">
        <v>39</v>
      </c>
      <c r="C35" s="21" t="s">
        <v>106</v>
      </c>
      <c r="D35" s="22" t="s">
        <v>17</v>
      </c>
      <c r="E35" s="23">
        <v>692.65599999999984</v>
      </c>
      <c r="F35" s="6"/>
      <c r="G35" s="24">
        <f t="shared" si="0"/>
        <v>0</v>
      </c>
    </row>
    <row r="36" spans="2:7" ht="28.8" x14ac:dyDescent="0.3">
      <c r="B36" s="20" t="s">
        <v>40</v>
      </c>
      <c r="C36" s="21" t="s">
        <v>107</v>
      </c>
      <c r="D36" s="22" t="s">
        <v>17</v>
      </c>
      <c r="E36" s="23">
        <v>3.3442173913043476</v>
      </c>
      <c r="F36" s="6"/>
      <c r="G36" s="24">
        <f t="shared" si="0"/>
        <v>0</v>
      </c>
    </row>
    <row r="37" spans="2:7" ht="28.8" x14ac:dyDescent="0.3">
      <c r="B37" s="20" t="s">
        <v>41</v>
      </c>
      <c r="C37" s="21" t="s">
        <v>43</v>
      </c>
      <c r="D37" s="22" t="s">
        <v>87</v>
      </c>
      <c r="E37" s="23">
        <v>1</v>
      </c>
      <c r="F37" s="6"/>
      <c r="G37" s="24">
        <f t="shared" si="0"/>
        <v>0</v>
      </c>
    </row>
    <row r="38" spans="2:7" ht="28.8" x14ac:dyDescent="0.3">
      <c r="B38" s="20" t="s">
        <v>42</v>
      </c>
      <c r="C38" s="21" t="s">
        <v>108</v>
      </c>
      <c r="D38" s="22" t="s">
        <v>46</v>
      </c>
      <c r="E38" s="23">
        <v>12</v>
      </c>
      <c r="F38" s="6"/>
      <c r="G38" s="24">
        <f t="shared" si="0"/>
        <v>0</v>
      </c>
    </row>
    <row r="39" spans="2:7" x14ac:dyDescent="0.3">
      <c r="B39" s="20" t="s">
        <v>44</v>
      </c>
      <c r="C39" s="21" t="s">
        <v>48</v>
      </c>
      <c r="D39" s="22" t="s">
        <v>99</v>
      </c>
      <c r="E39" s="23">
        <v>134.07999999999998</v>
      </c>
      <c r="F39" s="6"/>
      <c r="G39" s="24">
        <f t="shared" si="0"/>
        <v>0</v>
      </c>
    </row>
    <row r="40" spans="2:7" x14ac:dyDescent="0.3">
      <c r="B40" s="20" t="s">
        <v>45</v>
      </c>
      <c r="C40" s="21" t="s">
        <v>142</v>
      </c>
      <c r="D40" s="22" t="s">
        <v>5</v>
      </c>
      <c r="E40" s="23">
        <v>4.5144000000000002</v>
      </c>
      <c r="F40" s="6"/>
      <c r="G40" s="24">
        <f t="shared" si="0"/>
        <v>0</v>
      </c>
    </row>
    <row r="41" spans="2:7" x14ac:dyDescent="0.3">
      <c r="B41" s="20" t="s">
        <v>47</v>
      </c>
      <c r="C41" s="21" t="s">
        <v>143</v>
      </c>
      <c r="D41" s="22" t="s">
        <v>17</v>
      </c>
      <c r="E41" s="23">
        <v>14.4</v>
      </c>
      <c r="F41" s="6"/>
      <c r="G41" s="24">
        <f t="shared" si="0"/>
        <v>0</v>
      </c>
    </row>
    <row r="42" spans="2:7" x14ac:dyDescent="0.3">
      <c r="B42" s="20" t="s">
        <v>49</v>
      </c>
      <c r="C42" s="21" t="s">
        <v>109</v>
      </c>
      <c r="D42" s="22" t="s">
        <v>17</v>
      </c>
      <c r="E42" s="23">
        <v>75.887999999999991</v>
      </c>
      <c r="F42" s="6"/>
      <c r="G42" s="24">
        <f t="shared" si="0"/>
        <v>0</v>
      </c>
    </row>
    <row r="43" spans="2:7" ht="28.8" x14ac:dyDescent="0.3">
      <c r="B43" s="20" t="s">
        <v>50</v>
      </c>
      <c r="C43" s="21" t="s">
        <v>53</v>
      </c>
      <c r="D43" s="22" t="s">
        <v>46</v>
      </c>
      <c r="E43" s="23">
        <v>6</v>
      </c>
      <c r="F43" s="6"/>
      <c r="G43" s="24">
        <f t="shared" si="0"/>
        <v>0</v>
      </c>
    </row>
    <row r="44" spans="2:7" x14ac:dyDescent="0.3">
      <c r="B44" s="20" t="s">
        <v>51</v>
      </c>
      <c r="C44" s="25" t="s">
        <v>84</v>
      </c>
      <c r="D44" s="22" t="s">
        <v>46</v>
      </c>
      <c r="E44" s="23">
        <v>2</v>
      </c>
      <c r="F44" s="6"/>
      <c r="G44" s="24">
        <f t="shared" si="0"/>
        <v>0</v>
      </c>
    </row>
    <row r="45" spans="2:7" ht="28.8" x14ac:dyDescent="0.3">
      <c r="B45" s="20" t="s">
        <v>52</v>
      </c>
      <c r="C45" s="21" t="s">
        <v>110</v>
      </c>
      <c r="D45" s="22" t="s">
        <v>17</v>
      </c>
      <c r="E45" s="23">
        <v>12.58</v>
      </c>
      <c r="F45" s="6"/>
      <c r="G45" s="24">
        <f t="shared" si="0"/>
        <v>0</v>
      </c>
    </row>
    <row r="46" spans="2:7" x14ac:dyDescent="0.3">
      <c r="B46" s="20" t="s">
        <v>54</v>
      </c>
      <c r="C46" s="21" t="s">
        <v>111</v>
      </c>
      <c r="D46" s="22" t="s">
        <v>17</v>
      </c>
      <c r="E46" s="23">
        <v>42.554000000000002</v>
      </c>
      <c r="F46" s="6"/>
      <c r="G46" s="24">
        <f t="shared" si="0"/>
        <v>0</v>
      </c>
    </row>
    <row r="47" spans="2:7" x14ac:dyDescent="0.3">
      <c r="B47" s="20" t="s">
        <v>55</v>
      </c>
      <c r="C47" s="21" t="s">
        <v>58</v>
      </c>
      <c r="D47" s="22" t="s">
        <v>17</v>
      </c>
      <c r="E47" s="23">
        <v>692.65599999999984</v>
      </c>
      <c r="F47" s="6"/>
      <c r="G47" s="24">
        <f t="shared" si="0"/>
        <v>0</v>
      </c>
    </row>
    <row r="48" spans="2:7" ht="57.6" x14ac:dyDescent="0.3">
      <c r="B48" s="20" t="s">
        <v>56</v>
      </c>
      <c r="C48" s="21" t="s">
        <v>60</v>
      </c>
      <c r="D48" s="22" t="s">
        <v>46</v>
      </c>
      <c r="E48" s="23">
        <v>9</v>
      </c>
      <c r="F48" s="6"/>
      <c r="G48" s="24">
        <f t="shared" si="0"/>
        <v>0</v>
      </c>
    </row>
    <row r="49" spans="2:7" ht="54" customHeight="1" x14ac:dyDescent="0.3">
      <c r="B49" s="20" t="s">
        <v>57</v>
      </c>
      <c r="C49" s="21" t="s">
        <v>62</v>
      </c>
      <c r="D49" s="22" t="s">
        <v>46</v>
      </c>
      <c r="E49" s="23">
        <v>1</v>
      </c>
      <c r="F49" s="6"/>
      <c r="G49" s="24">
        <f t="shared" si="0"/>
        <v>0</v>
      </c>
    </row>
    <row r="50" spans="2:7" ht="28.8" x14ac:dyDescent="0.3">
      <c r="B50" s="20" t="s">
        <v>59</v>
      </c>
      <c r="C50" s="21" t="s">
        <v>112</v>
      </c>
      <c r="D50" s="22" t="s">
        <v>5</v>
      </c>
      <c r="E50" s="23">
        <v>0.48749999999999999</v>
      </c>
      <c r="F50" s="6"/>
      <c r="G50" s="24">
        <f t="shared" si="0"/>
        <v>0</v>
      </c>
    </row>
    <row r="51" spans="2:7" x14ac:dyDescent="0.3">
      <c r="B51" s="20" t="s">
        <v>61</v>
      </c>
      <c r="C51" s="21" t="s">
        <v>144</v>
      </c>
      <c r="D51" s="22" t="s">
        <v>99</v>
      </c>
      <c r="E51" s="23">
        <v>6.5</v>
      </c>
      <c r="F51" s="6"/>
      <c r="G51" s="24">
        <f t="shared" si="0"/>
        <v>0</v>
      </c>
    </row>
    <row r="52" spans="2:7" ht="57.6" x14ac:dyDescent="0.3">
      <c r="B52" s="20" t="s">
        <v>63</v>
      </c>
      <c r="C52" s="21" t="s">
        <v>145</v>
      </c>
      <c r="D52" s="22" t="s">
        <v>99</v>
      </c>
      <c r="E52" s="23">
        <v>6</v>
      </c>
      <c r="F52" s="6"/>
      <c r="G52" s="24">
        <f t="shared" si="0"/>
        <v>0</v>
      </c>
    </row>
    <row r="53" spans="2:7" ht="28.8" x14ac:dyDescent="0.3">
      <c r="B53" s="20" t="s">
        <v>64</v>
      </c>
      <c r="C53" s="21" t="s">
        <v>67</v>
      </c>
      <c r="D53" s="22" t="s">
        <v>46</v>
      </c>
      <c r="E53" s="23">
        <v>10</v>
      </c>
      <c r="F53" s="6"/>
      <c r="G53" s="24">
        <f t="shared" si="0"/>
        <v>0</v>
      </c>
    </row>
    <row r="54" spans="2:7" x14ac:dyDescent="0.3">
      <c r="B54" s="20" t="s">
        <v>65</v>
      </c>
      <c r="C54" s="21" t="s">
        <v>69</v>
      </c>
      <c r="D54" s="22" t="s">
        <v>46</v>
      </c>
      <c r="E54" s="23">
        <v>2</v>
      </c>
      <c r="F54" s="6"/>
      <c r="G54" s="24">
        <f t="shared" si="0"/>
        <v>0</v>
      </c>
    </row>
    <row r="55" spans="2:7" x14ac:dyDescent="0.3">
      <c r="B55" s="20" t="s">
        <v>66</v>
      </c>
      <c r="C55" s="21" t="s">
        <v>113</v>
      </c>
      <c r="D55" s="22" t="s">
        <v>5</v>
      </c>
      <c r="E55" s="23">
        <v>2.4200000000000003E-2</v>
      </c>
      <c r="F55" s="6"/>
      <c r="G55" s="24">
        <f t="shared" si="0"/>
        <v>0</v>
      </c>
    </row>
    <row r="56" spans="2:7" ht="28.8" x14ac:dyDescent="0.3">
      <c r="B56" s="20" t="s">
        <v>68</v>
      </c>
      <c r="C56" s="21" t="s">
        <v>72</v>
      </c>
      <c r="D56" s="22" t="s">
        <v>46</v>
      </c>
      <c r="E56" s="23">
        <v>1</v>
      </c>
      <c r="F56" s="6"/>
      <c r="G56" s="24">
        <f t="shared" si="0"/>
        <v>0</v>
      </c>
    </row>
    <row r="57" spans="2:7" ht="43.2" x14ac:dyDescent="0.3">
      <c r="B57" s="20" t="s">
        <v>70</v>
      </c>
      <c r="C57" s="21" t="s">
        <v>74</v>
      </c>
      <c r="D57" s="22" t="s">
        <v>17</v>
      </c>
      <c r="E57" s="23">
        <v>0.81</v>
      </c>
      <c r="F57" s="6"/>
      <c r="G57" s="24">
        <f t="shared" si="0"/>
        <v>0</v>
      </c>
    </row>
    <row r="58" spans="2:7" ht="28.8" x14ac:dyDescent="0.3">
      <c r="B58" s="20" t="s">
        <v>71</v>
      </c>
      <c r="C58" s="21" t="s">
        <v>76</v>
      </c>
      <c r="D58" s="22" t="s">
        <v>17</v>
      </c>
      <c r="E58" s="23">
        <v>14.200000000000001</v>
      </c>
      <c r="F58" s="6"/>
      <c r="G58" s="24">
        <f t="shared" si="0"/>
        <v>0</v>
      </c>
    </row>
    <row r="59" spans="2:7" ht="28.8" x14ac:dyDescent="0.3">
      <c r="B59" s="20" t="s">
        <v>73</v>
      </c>
      <c r="C59" s="26" t="s">
        <v>146</v>
      </c>
      <c r="D59" s="27" t="s">
        <v>5</v>
      </c>
      <c r="E59" s="28">
        <v>17.532</v>
      </c>
      <c r="F59" s="6"/>
      <c r="G59" s="24">
        <f t="shared" si="0"/>
        <v>0</v>
      </c>
    </row>
    <row r="60" spans="2:7" ht="86.4" x14ac:dyDescent="0.3">
      <c r="B60" s="20" t="s">
        <v>75</v>
      </c>
      <c r="C60" s="29" t="s">
        <v>121</v>
      </c>
      <c r="D60" s="30" t="s">
        <v>87</v>
      </c>
      <c r="E60" s="23">
        <v>2</v>
      </c>
      <c r="F60" s="6"/>
      <c r="G60" s="24">
        <f t="shared" si="0"/>
        <v>0</v>
      </c>
    </row>
    <row r="61" spans="2:7" x14ac:dyDescent="0.3">
      <c r="B61" s="31"/>
      <c r="C61" s="31" t="s">
        <v>119</v>
      </c>
      <c r="D61" s="32"/>
      <c r="E61" s="33">
        <v>0</v>
      </c>
      <c r="F61" s="92"/>
      <c r="G61" s="34">
        <f>SUM(G7:G60)</f>
        <v>0</v>
      </c>
    </row>
    <row r="62" spans="2:7" ht="15" customHeight="1" x14ac:dyDescent="0.3">
      <c r="B62" s="35" t="s">
        <v>151</v>
      </c>
      <c r="C62" s="36"/>
      <c r="D62" s="37"/>
      <c r="E62" s="37"/>
      <c r="F62" s="5"/>
      <c r="G62" s="37"/>
    </row>
    <row r="63" spans="2:7" ht="28.8" x14ac:dyDescent="0.3">
      <c r="B63" s="20" t="s">
        <v>77</v>
      </c>
      <c r="C63" s="21" t="s">
        <v>79</v>
      </c>
      <c r="D63" s="38" t="s">
        <v>5</v>
      </c>
      <c r="E63" s="23">
        <v>2.0096000000000003</v>
      </c>
      <c r="F63" s="6"/>
      <c r="G63" s="24">
        <f>E63*F63</f>
        <v>0</v>
      </c>
    </row>
    <row r="64" spans="2:7" ht="28.8" x14ac:dyDescent="0.3">
      <c r="B64" s="20" t="s">
        <v>78</v>
      </c>
      <c r="C64" s="21" t="s">
        <v>114</v>
      </c>
      <c r="D64" s="38" t="s">
        <v>17</v>
      </c>
      <c r="E64" s="23">
        <v>2.0096000000000003</v>
      </c>
      <c r="F64" s="6"/>
      <c r="G64" s="24">
        <f t="shared" ref="G64:G76" si="1">E64*F64</f>
        <v>0</v>
      </c>
    </row>
    <row r="65" spans="2:8" ht="43.2" x14ac:dyDescent="0.3">
      <c r="B65" s="20" t="s">
        <v>126</v>
      </c>
      <c r="C65" s="21" t="s">
        <v>80</v>
      </c>
      <c r="D65" s="38" t="s">
        <v>149</v>
      </c>
      <c r="E65" s="23">
        <v>1</v>
      </c>
      <c r="F65" s="6"/>
      <c r="G65" s="24">
        <f t="shared" si="1"/>
        <v>0</v>
      </c>
    </row>
    <row r="66" spans="2:8" ht="37.799999999999997" customHeight="1" x14ac:dyDescent="0.3">
      <c r="B66" s="20" t="s">
        <v>127</v>
      </c>
      <c r="C66" s="21" t="s">
        <v>115</v>
      </c>
      <c r="D66" s="38" t="s">
        <v>5</v>
      </c>
      <c r="E66" s="23">
        <v>0.20000000000000004</v>
      </c>
      <c r="F66" s="6"/>
      <c r="G66" s="24">
        <f t="shared" si="1"/>
        <v>0</v>
      </c>
    </row>
    <row r="67" spans="2:8" ht="28.8" x14ac:dyDescent="0.3">
      <c r="B67" s="20" t="s">
        <v>128</v>
      </c>
      <c r="C67" s="21" t="s">
        <v>116</v>
      </c>
      <c r="D67" s="38" t="s">
        <v>17</v>
      </c>
      <c r="E67" s="23">
        <v>2</v>
      </c>
      <c r="F67" s="6"/>
      <c r="G67" s="24">
        <f t="shared" si="1"/>
        <v>0</v>
      </c>
    </row>
    <row r="68" spans="2:8" ht="28.8" x14ac:dyDescent="0.3">
      <c r="B68" s="20" t="s">
        <v>129</v>
      </c>
      <c r="C68" s="21" t="s">
        <v>117</v>
      </c>
      <c r="D68" s="38" t="s">
        <v>17</v>
      </c>
      <c r="E68" s="23">
        <v>1.2560000000000002</v>
      </c>
      <c r="F68" s="6"/>
      <c r="G68" s="24">
        <f t="shared" si="1"/>
        <v>0</v>
      </c>
    </row>
    <row r="69" spans="2:8" ht="28.8" x14ac:dyDescent="0.3">
      <c r="B69" s="20" t="s">
        <v>130</v>
      </c>
      <c r="C69" s="21" t="s">
        <v>81</v>
      </c>
      <c r="D69" s="38" t="s">
        <v>99</v>
      </c>
      <c r="E69" s="23">
        <v>6</v>
      </c>
      <c r="F69" s="6"/>
      <c r="G69" s="24">
        <f t="shared" si="1"/>
        <v>0</v>
      </c>
    </row>
    <row r="70" spans="2:8" ht="28.8" x14ac:dyDescent="0.3">
      <c r="B70" s="20" t="s">
        <v>131</v>
      </c>
      <c r="C70" s="21" t="s">
        <v>147</v>
      </c>
      <c r="D70" s="38" t="s">
        <v>87</v>
      </c>
      <c r="E70" s="23">
        <v>1</v>
      </c>
      <c r="F70" s="6"/>
      <c r="G70" s="24">
        <f t="shared" si="1"/>
        <v>0</v>
      </c>
    </row>
    <row r="71" spans="2:8" ht="28.8" x14ac:dyDescent="0.3">
      <c r="B71" s="20" t="s">
        <v>132</v>
      </c>
      <c r="C71" s="21" t="s">
        <v>148</v>
      </c>
      <c r="D71" s="38" t="s">
        <v>87</v>
      </c>
      <c r="E71" s="23">
        <v>1</v>
      </c>
      <c r="F71" s="6"/>
      <c r="G71" s="24">
        <f t="shared" si="1"/>
        <v>0</v>
      </c>
    </row>
    <row r="72" spans="2:8" x14ac:dyDescent="0.3">
      <c r="B72" s="20" t="s">
        <v>133</v>
      </c>
      <c r="C72" s="21" t="s">
        <v>150</v>
      </c>
      <c r="D72" s="38" t="s">
        <v>5</v>
      </c>
      <c r="E72" s="23">
        <v>3.9250000000000003</v>
      </c>
      <c r="F72" s="6"/>
      <c r="G72" s="24">
        <f t="shared" si="1"/>
        <v>0</v>
      </c>
    </row>
    <row r="73" spans="2:8" x14ac:dyDescent="0.3">
      <c r="B73" s="20" t="s">
        <v>134</v>
      </c>
      <c r="C73" s="21" t="s">
        <v>82</v>
      </c>
      <c r="D73" s="38" t="s">
        <v>5</v>
      </c>
      <c r="E73" s="23">
        <v>3.9250000000000003</v>
      </c>
      <c r="F73" s="6"/>
      <c r="G73" s="24">
        <f t="shared" si="1"/>
        <v>0</v>
      </c>
    </row>
    <row r="74" spans="2:8" ht="43.2" x14ac:dyDescent="0.3">
      <c r="B74" s="20" t="s">
        <v>135</v>
      </c>
      <c r="C74" s="21" t="s">
        <v>83</v>
      </c>
      <c r="D74" s="38" t="s">
        <v>5</v>
      </c>
      <c r="E74" s="23">
        <v>1.2246000000000001</v>
      </c>
      <c r="F74" s="6"/>
      <c r="G74" s="24">
        <f t="shared" si="1"/>
        <v>0</v>
      </c>
    </row>
    <row r="75" spans="2:8" ht="28.8" x14ac:dyDescent="0.3">
      <c r="B75" s="20" t="s">
        <v>136</v>
      </c>
      <c r="C75" s="21" t="s">
        <v>118</v>
      </c>
      <c r="D75" s="38" t="s">
        <v>17</v>
      </c>
      <c r="E75" s="23">
        <v>1.2246000000000001</v>
      </c>
      <c r="F75" s="6"/>
      <c r="G75" s="24">
        <f t="shared" si="1"/>
        <v>0</v>
      </c>
    </row>
    <row r="76" spans="2:8" ht="43.2" x14ac:dyDescent="0.3">
      <c r="B76" s="20" t="s">
        <v>137</v>
      </c>
      <c r="C76" s="26" t="s">
        <v>85</v>
      </c>
      <c r="D76" s="39" t="s">
        <v>17</v>
      </c>
      <c r="E76" s="23">
        <v>68.800000000000011</v>
      </c>
      <c r="F76" s="6"/>
      <c r="G76" s="24">
        <f t="shared" si="1"/>
        <v>0</v>
      </c>
    </row>
    <row r="77" spans="2:8" x14ac:dyDescent="0.3">
      <c r="B77" s="40"/>
      <c r="C77" s="31" t="s">
        <v>120</v>
      </c>
      <c r="D77" s="32"/>
      <c r="E77" s="41"/>
      <c r="F77" s="93"/>
      <c r="G77" s="42">
        <f>SUM(G63:G76)</f>
        <v>0</v>
      </c>
    </row>
    <row r="78" spans="2:8" x14ac:dyDescent="0.3">
      <c r="B78" s="15"/>
      <c r="C78" s="43" t="s">
        <v>139</v>
      </c>
      <c r="D78" s="43"/>
      <c r="E78" s="43"/>
      <c r="F78" s="43"/>
      <c r="G78" s="43">
        <f>G77+G61</f>
        <v>0</v>
      </c>
      <c r="H78" s="44"/>
    </row>
    <row r="79" spans="2:8" x14ac:dyDescent="0.3">
      <c r="B79" s="45" t="s">
        <v>263</v>
      </c>
      <c r="C79" s="45"/>
      <c r="D79" s="45"/>
      <c r="E79" s="45"/>
      <c r="F79" s="45"/>
      <c r="G79" s="45"/>
    </row>
    <row r="80" spans="2:8" x14ac:dyDescent="0.3">
      <c r="B80" s="46"/>
      <c r="C80" s="45" t="s">
        <v>153</v>
      </c>
      <c r="D80" s="45"/>
      <c r="E80" s="45"/>
      <c r="F80" s="45"/>
      <c r="G80" s="45"/>
    </row>
    <row r="81" spans="2:7" x14ac:dyDescent="0.3">
      <c r="B81" s="47"/>
      <c r="C81" s="48" t="s">
        <v>154</v>
      </c>
      <c r="D81" s="49" t="s">
        <v>0</v>
      </c>
      <c r="E81" s="50" t="s">
        <v>155</v>
      </c>
      <c r="F81" s="49" t="s">
        <v>156</v>
      </c>
      <c r="G81" s="49" t="s">
        <v>157</v>
      </c>
    </row>
    <row r="82" spans="2:7" x14ac:dyDescent="0.3">
      <c r="B82" s="47">
        <v>1</v>
      </c>
      <c r="C82" s="51" t="s">
        <v>158</v>
      </c>
      <c r="D82" s="52" t="s">
        <v>87</v>
      </c>
      <c r="E82" s="47">
        <v>1</v>
      </c>
      <c r="F82" s="7"/>
      <c r="G82" s="53">
        <f>E82*F82</f>
        <v>0</v>
      </c>
    </row>
    <row r="83" spans="2:7" ht="28.8" x14ac:dyDescent="0.3">
      <c r="B83" s="47">
        <v>1.1000000000000001</v>
      </c>
      <c r="C83" s="51" t="s">
        <v>159</v>
      </c>
      <c r="D83" s="52" t="s">
        <v>5</v>
      </c>
      <c r="E83" s="47">
        <v>8.48</v>
      </c>
      <c r="F83" s="8"/>
      <c r="G83" s="53">
        <f>E83*F83</f>
        <v>0</v>
      </c>
    </row>
    <row r="84" spans="2:7" x14ac:dyDescent="0.3">
      <c r="B84" s="47">
        <v>1.2</v>
      </c>
      <c r="C84" s="51" t="s">
        <v>160</v>
      </c>
      <c r="D84" s="52" t="s">
        <v>5</v>
      </c>
      <c r="E84" s="47">
        <v>0.44</v>
      </c>
      <c r="F84" s="8"/>
      <c r="G84" s="53">
        <f t="shared" ref="G84:G102" si="2">E84*F84</f>
        <v>0</v>
      </c>
    </row>
    <row r="85" spans="2:7" ht="28.8" x14ac:dyDescent="0.3">
      <c r="B85" s="47">
        <v>1.3</v>
      </c>
      <c r="C85" s="51" t="s">
        <v>161</v>
      </c>
      <c r="D85" s="52" t="s">
        <v>5</v>
      </c>
      <c r="E85" s="47">
        <v>6.14</v>
      </c>
      <c r="F85" s="8"/>
      <c r="G85" s="53">
        <f t="shared" si="2"/>
        <v>0</v>
      </c>
    </row>
    <row r="86" spans="2:7" x14ac:dyDescent="0.3">
      <c r="B86" s="47">
        <v>1.4</v>
      </c>
      <c r="C86" s="51" t="s">
        <v>162</v>
      </c>
      <c r="D86" s="52" t="s">
        <v>5</v>
      </c>
      <c r="E86" s="47">
        <v>2.34</v>
      </c>
      <c r="F86" s="8"/>
      <c r="G86" s="53">
        <f t="shared" si="2"/>
        <v>0</v>
      </c>
    </row>
    <row r="87" spans="2:7" ht="28.8" x14ac:dyDescent="0.3">
      <c r="B87" s="47">
        <v>1.5</v>
      </c>
      <c r="C87" s="51" t="s">
        <v>163</v>
      </c>
      <c r="D87" s="52" t="s">
        <v>5</v>
      </c>
      <c r="E87" s="47">
        <v>0.44</v>
      </c>
      <c r="F87" s="8"/>
      <c r="G87" s="53">
        <f t="shared" si="2"/>
        <v>0</v>
      </c>
    </row>
    <row r="88" spans="2:7" x14ac:dyDescent="0.3">
      <c r="B88" s="47">
        <v>1.6</v>
      </c>
      <c r="C88" s="51" t="s">
        <v>98</v>
      </c>
      <c r="D88" s="52" t="s">
        <v>164</v>
      </c>
      <c r="E88" s="47">
        <v>15.6</v>
      </c>
      <c r="F88" s="8"/>
      <c r="G88" s="53">
        <f t="shared" si="2"/>
        <v>0</v>
      </c>
    </row>
    <row r="89" spans="2:7" ht="28.8" x14ac:dyDescent="0.3">
      <c r="B89" s="47">
        <v>1.7</v>
      </c>
      <c r="C89" s="51" t="s">
        <v>165</v>
      </c>
      <c r="D89" s="52" t="s">
        <v>5</v>
      </c>
      <c r="E89" s="47">
        <v>11.03</v>
      </c>
      <c r="F89" s="8"/>
      <c r="G89" s="53">
        <f t="shared" si="2"/>
        <v>0</v>
      </c>
    </row>
    <row r="90" spans="2:7" x14ac:dyDescent="0.3">
      <c r="B90" s="47">
        <v>1.8</v>
      </c>
      <c r="C90" s="51" t="s">
        <v>166</v>
      </c>
      <c r="D90" s="52" t="s">
        <v>17</v>
      </c>
      <c r="E90" s="47">
        <v>0.68</v>
      </c>
      <c r="F90" s="8"/>
      <c r="G90" s="53">
        <f t="shared" si="2"/>
        <v>0</v>
      </c>
    </row>
    <row r="91" spans="2:7" x14ac:dyDescent="0.3">
      <c r="B91" s="47">
        <v>1.9</v>
      </c>
      <c r="C91" s="51" t="s">
        <v>167</v>
      </c>
      <c r="D91" s="52" t="s">
        <v>5</v>
      </c>
      <c r="E91" s="47">
        <v>0.77</v>
      </c>
      <c r="F91" s="8"/>
      <c r="G91" s="53">
        <f t="shared" si="2"/>
        <v>0</v>
      </c>
    </row>
    <row r="92" spans="2:7" x14ac:dyDescent="0.3">
      <c r="B92" s="47">
        <v>1.1000000000000001</v>
      </c>
      <c r="C92" s="51" t="s">
        <v>168</v>
      </c>
      <c r="D92" s="52" t="s">
        <v>169</v>
      </c>
      <c r="E92" s="47">
        <v>40</v>
      </c>
      <c r="F92" s="8"/>
      <c r="G92" s="53">
        <f t="shared" si="2"/>
        <v>0</v>
      </c>
    </row>
    <row r="93" spans="2:7" ht="57.6" x14ac:dyDescent="0.3">
      <c r="B93" s="47">
        <v>1.1100000000000001</v>
      </c>
      <c r="C93" s="51" t="s">
        <v>170</v>
      </c>
      <c r="D93" s="52" t="s">
        <v>17</v>
      </c>
      <c r="E93" s="47">
        <v>30.5</v>
      </c>
      <c r="F93" s="8"/>
      <c r="G93" s="53">
        <f t="shared" si="2"/>
        <v>0</v>
      </c>
    </row>
    <row r="94" spans="2:7" ht="43.2" x14ac:dyDescent="0.3">
      <c r="B94" s="47">
        <v>1.1200000000000001</v>
      </c>
      <c r="C94" s="51" t="s">
        <v>171</v>
      </c>
      <c r="D94" s="52" t="s">
        <v>17</v>
      </c>
      <c r="E94" s="47">
        <v>12.96</v>
      </c>
      <c r="F94" s="8"/>
      <c r="G94" s="53">
        <f t="shared" si="2"/>
        <v>0</v>
      </c>
    </row>
    <row r="95" spans="2:7" ht="43.2" x14ac:dyDescent="0.3">
      <c r="B95" s="47">
        <v>1.1299999999999999</v>
      </c>
      <c r="C95" s="51" t="s">
        <v>172</v>
      </c>
      <c r="D95" s="52" t="s">
        <v>149</v>
      </c>
      <c r="E95" s="47">
        <v>1</v>
      </c>
      <c r="F95" s="8"/>
      <c r="G95" s="53">
        <f t="shared" si="2"/>
        <v>0</v>
      </c>
    </row>
    <row r="96" spans="2:7" ht="57.6" x14ac:dyDescent="0.3">
      <c r="B96" s="47">
        <v>1.1399999999999999</v>
      </c>
      <c r="C96" s="51" t="s">
        <v>173</v>
      </c>
      <c r="D96" s="52" t="s">
        <v>87</v>
      </c>
      <c r="E96" s="47">
        <v>1</v>
      </c>
      <c r="F96" s="8"/>
      <c r="G96" s="53">
        <f t="shared" si="2"/>
        <v>0</v>
      </c>
    </row>
    <row r="97" spans="2:7" ht="28.8" x14ac:dyDescent="0.3">
      <c r="B97" s="54">
        <v>1.1499999999999999</v>
      </c>
      <c r="C97" s="51" t="s">
        <v>174</v>
      </c>
      <c r="D97" s="52" t="s">
        <v>149</v>
      </c>
      <c r="E97" s="47">
        <v>1</v>
      </c>
      <c r="F97" s="8"/>
      <c r="G97" s="53">
        <f t="shared" si="2"/>
        <v>0</v>
      </c>
    </row>
    <row r="98" spans="2:7" ht="28.8" x14ac:dyDescent="0.3">
      <c r="B98" s="47">
        <v>1.1599999999999999</v>
      </c>
      <c r="C98" s="51" t="s">
        <v>175</v>
      </c>
      <c r="D98" s="52" t="s">
        <v>149</v>
      </c>
      <c r="E98" s="47">
        <v>1</v>
      </c>
      <c r="F98" s="8"/>
      <c r="G98" s="53">
        <f t="shared" si="2"/>
        <v>0</v>
      </c>
    </row>
    <row r="99" spans="2:7" x14ac:dyDescent="0.3">
      <c r="B99" s="47">
        <v>1.17</v>
      </c>
      <c r="C99" s="51" t="s">
        <v>176</v>
      </c>
      <c r="D99" s="52" t="s">
        <v>17</v>
      </c>
      <c r="E99" s="47">
        <v>12</v>
      </c>
      <c r="F99" s="8"/>
      <c r="G99" s="53">
        <f t="shared" si="2"/>
        <v>0</v>
      </c>
    </row>
    <row r="100" spans="2:7" x14ac:dyDescent="0.3">
      <c r="B100" s="47">
        <v>1.18</v>
      </c>
      <c r="C100" s="51" t="s">
        <v>177</v>
      </c>
      <c r="D100" s="52" t="s">
        <v>17</v>
      </c>
      <c r="E100" s="47">
        <v>48.4</v>
      </c>
      <c r="F100" s="8"/>
      <c r="G100" s="53">
        <f t="shared" si="2"/>
        <v>0</v>
      </c>
    </row>
    <row r="101" spans="2:7" x14ac:dyDescent="0.3">
      <c r="B101" s="47">
        <v>1.19</v>
      </c>
      <c r="C101" s="51" t="s">
        <v>178</v>
      </c>
      <c r="D101" s="52" t="s">
        <v>17</v>
      </c>
      <c r="E101" s="47">
        <v>37.76</v>
      </c>
      <c r="F101" s="8"/>
      <c r="G101" s="53">
        <f t="shared" si="2"/>
        <v>0</v>
      </c>
    </row>
    <row r="102" spans="2:7" ht="28.8" x14ac:dyDescent="0.3">
      <c r="B102" s="47">
        <v>1.2</v>
      </c>
      <c r="C102" s="51" t="s">
        <v>179</v>
      </c>
      <c r="D102" s="52" t="s">
        <v>17</v>
      </c>
      <c r="E102" s="47">
        <v>9.83</v>
      </c>
      <c r="F102" s="8"/>
      <c r="G102" s="53">
        <f t="shared" si="2"/>
        <v>0</v>
      </c>
    </row>
    <row r="103" spans="2:7" x14ac:dyDescent="0.3">
      <c r="B103" s="55" t="s">
        <v>180</v>
      </c>
      <c r="C103" s="55"/>
      <c r="D103" s="55"/>
      <c r="E103" s="55"/>
      <c r="F103" s="55"/>
      <c r="G103" s="56">
        <f>SUM(G82:G102)</f>
        <v>0</v>
      </c>
    </row>
    <row r="104" spans="2:7" x14ac:dyDescent="0.3">
      <c r="B104" s="46">
        <v>2</v>
      </c>
      <c r="C104" s="57" t="s">
        <v>181</v>
      </c>
      <c r="D104" s="57"/>
      <c r="E104" s="57"/>
      <c r="F104" s="57"/>
      <c r="G104" s="57"/>
    </row>
    <row r="105" spans="2:7" ht="28.8" x14ac:dyDescent="0.3">
      <c r="B105" s="47">
        <v>2.1</v>
      </c>
      <c r="C105" s="51" t="s">
        <v>182</v>
      </c>
      <c r="D105" s="52" t="s">
        <v>149</v>
      </c>
      <c r="E105" s="47">
        <v>1</v>
      </c>
      <c r="F105" s="8"/>
      <c r="G105" s="53">
        <f>E105*F105</f>
        <v>0</v>
      </c>
    </row>
    <row r="106" spans="2:7" ht="28.8" x14ac:dyDescent="0.3">
      <c r="B106" s="47">
        <v>2.2000000000000002</v>
      </c>
      <c r="C106" s="51" t="s">
        <v>183</v>
      </c>
      <c r="D106" s="52" t="s">
        <v>149</v>
      </c>
      <c r="E106" s="47">
        <v>1</v>
      </c>
      <c r="F106" s="8"/>
      <c r="G106" s="53">
        <f t="shared" ref="G106:G119" si="3">E106*F106</f>
        <v>0</v>
      </c>
    </row>
    <row r="107" spans="2:7" ht="28.8" x14ac:dyDescent="0.3">
      <c r="B107" s="47">
        <v>2.2999999999999998</v>
      </c>
      <c r="C107" s="51" t="s">
        <v>184</v>
      </c>
      <c r="D107" s="52" t="s">
        <v>149</v>
      </c>
      <c r="E107" s="47">
        <v>2</v>
      </c>
      <c r="F107" s="8"/>
      <c r="G107" s="53">
        <f t="shared" si="3"/>
        <v>0</v>
      </c>
    </row>
    <row r="108" spans="2:7" x14ac:dyDescent="0.3">
      <c r="B108" s="47">
        <v>2.4</v>
      </c>
      <c r="C108" s="51" t="s">
        <v>185</v>
      </c>
      <c r="D108" s="52" t="s">
        <v>149</v>
      </c>
      <c r="E108" s="47">
        <v>1</v>
      </c>
      <c r="F108" s="8"/>
      <c r="G108" s="53">
        <f t="shared" si="3"/>
        <v>0</v>
      </c>
    </row>
    <row r="109" spans="2:7" x14ac:dyDescent="0.3">
      <c r="B109" s="47">
        <v>2.5</v>
      </c>
      <c r="C109" s="51" t="s">
        <v>186</v>
      </c>
      <c r="D109" s="52" t="s">
        <v>46</v>
      </c>
      <c r="E109" s="47">
        <v>1</v>
      </c>
      <c r="F109" s="8"/>
      <c r="G109" s="53">
        <f t="shared" si="3"/>
        <v>0</v>
      </c>
    </row>
    <row r="110" spans="2:7" x14ac:dyDescent="0.3">
      <c r="B110" s="47">
        <v>2.6</v>
      </c>
      <c r="C110" s="51" t="s">
        <v>187</v>
      </c>
      <c r="D110" s="52" t="s">
        <v>149</v>
      </c>
      <c r="E110" s="47">
        <v>1</v>
      </c>
      <c r="F110" s="8"/>
      <c r="G110" s="53">
        <f t="shared" si="3"/>
        <v>0</v>
      </c>
    </row>
    <row r="111" spans="2:7" ht="72" x14ac:dyDescent="0.3">
      <c r="B111" s="47">
        <v>2.7</v>
      </c>
      <c r="C111" s="51" t="s">
        <v>188</v>
      </c>
      <c r="D111" s="52" t="s">
        <v>87</v>
      </c>
      <c r="E111" s="47">
        <v>1</v>
      </c>
      <c r="F111" s="8"/>
      <c r="G111" s="53">
        <f t="shared" si="3"/>
        <v>0</v>
      </c>
    </row>
    <row r="112" spans="2:7" ht="57.6" x14ac:dyDescent="0.3">
      <c r="B112" s="47">
        <v>2.8</v>
      </c>
      <c r="C112" s="51" t="s">
        <v>189</v>
      </c>
      <c r="D112" s="52" t="s">
        <v>87</v>
      </c>
      <c r="E112" s="47">
        <v>1</v>
      </c>
      <c r="F112" s="8"/>
      <c r="G112" s="53">
        <f t="shared" si="3"/>
        <v>0</v>
      </c>
    </row>
    <row r="113" spans="2:7" ht="28.8" x14ac:dyDescent="0.3">
      <c r="B113" s="47">
        <v>2.9</v>
      </c>
      <c r="C113" s="51" t="s">
        <v>190</v>
      </c>
      <c r="D113" s="52" t="s">
        <v>149</v>
      </c>
      <c r="E113" s="47">
        <v>1</v>
      </c>
      <c r="F113" s="8"/>
      <c r="G113" s="53">
        <f t="shared" si="3"/>
        <v>0</v>
      </c>
    </row>
    <row r="114" spans="2:7" ht="43.2" x14ac:dyDescent="0.3">
      <c r="B114" s="47">
        <v>2.1</v>
      </c>
      <c r="C114" s="51" t="s">
        <v>191</v>
      </c>
      <c r="D114" s="52" t="s">
        <v>149</v>
      </c>
      <c r="E114" s="47">
        <v>1</v>
      </c>
      <c r="F114" s="8"/>
      <c r="G114" s="53">
        <f t="shared" si="3"/>
        <v>0</v>
      </c>
    </row>
    <row r="115" spans="2:7" x14ac:dyDescent="0.3">
      <c r="B115" s="47">
        <v>2.11</v>
      </c>
      <c r="C115" s="51" t="s">
        <v>192</v>
      </c>
      <c r="D115" s="52" t="s">
        <v>193</v>
      </c>
      <c r="E115" s="47">
        <v>50</v>
      </c>
      <c r="F115" s="8"/>
      <c r="G115" s="53">
        <f t="shared" si="3"/>
        <v>0</v>
      </c>
    </row>
    <row r="116" spans="2:7" x14ac:dyDescent="0.3">
      <c r="B116" s="47">
        <v>2.12</v>
      </c>
      <c r="C116" s="51" t="s">
        <v>194</v>
      </c>
      <c r="D116" s="52" t="s">
        <v>46</v>
      </c>
      <c r="E116" s="47">
        <v>1</v>
      </c>
      <c r="F116" s="8"/>
      <c r="G116" s="53">
        <f t="shared" si="3"/>
        <v>0</v>
      </c>
    </row>
    <row r="117" spans="2:7" ht="43.2" x14ac:dyDescent="0.3">
      <c r="B117" s="47">
        <v>2.13</v>
      </c>
      <c r="C117" s="51" t="s">
        <v>195</v>
      </c>
      <c r="D117" s="52" t="s">
        <v>46</v>
      </c>
      <c r="E117" s="47">
        <v>1</v>
      </c>
      <c r="F117" s="8"/>
      <c r="G117" s="53">
        <f t="shared" si="3"/>
        <v>0</v>
      </c>
    </row>
    <row r="118" spans="2:7" ht="28.8" x14ac:dyDescent="0.3">
      <c r="B118" s="47">
        <v>2.14</v>
      </c>
      <c r="C118" s="51" t="s">
        <v>266</v>
      </c>
      <c r="D118" s="52" t="s">
        <v>46</v>
      </c>
      <c r="E118" s="47">
        <v>1</v>
      </c>
      <c r="F118" s="8"/>
      <c r="G118" s="53">
        <f t="shared" si="3"/>
        <v>0</v>
      </c>
    </row>
    <row r="119" spans="2:7" x14ac:dyDescent="0.3">
      <c r="B119" s="47">
        <v>2.15</v>
      </c>
      <c r="C119" s="51" t="s">
        <v>196</v>
      </c>
      <c r="D119" s="52" t="s">
        <v>46</v>
      </c>
      <c r="E119" s="47">
        <v>2</v>
      </c>
      <c r="F119" s="8"/>
      <c r="G119" s="53">
        <f t="shared" si="3"/>
        <v>0</v>
      </c>
    </row>
    <row r="120" spans="2:7" x14ac:dyDescent="0.3">
      <c r="B120" s="55" t="s">
        <v>197</v>
      </c>
      <c r="C120" s="55"/>
      <c r="D120" s="55"/>
      <c r="E120" s="55"/>
      <c r="F120" s="55"/>
      <c r="G120" s="56">
        <f>SUM(G105:G119)</f>
        <v>0</v>
      </c>
    </row>
    <row r="121" spans="2:7" x14ac:dyDescent="0.3">
      <c r="B121" s="46">
        <v>3</v>
      </c>
      <c r="C121" s="57" t="s">
        <v>198</v>
      </c>
      <c r="D121" s="57"/>
      <c r="E121" s="57"/>
      <c r="F121" s="57"/>
      <c r="G121" s="57"/>
    </row>
    <row r="122" spans="2:7" x14ac:dyDescent="0.3">
      <c r="B122" s="47">
        <v>3.1</v>
      </c>
      <c r="C122" s="51" t="s">
        <v>199</v>
      </c>
      <c r="D122" s="52" t="s">
        <v>200</v>
      </c>
      <c r="E122" s="47">
        <v>1</v>
      </c>
      <c r="F122" s="8"/>
      <c r="G122" s="53">
        <f>E122*F122</f>
        <v>0</v>
      </c>
    </row>
    <row r="123" spans="2:7" x14ac:dyDescent="0.3">
      <c r="B123" s="47">
        <v>3.2</v>
      </c>
      <c r="C123" s="51" t="s">
        <v>201</v>
      </c>
      <c r="D123" s="52" t="s">
        <v>200</v>
      </c>
      <c r="E123" s="47">
        <v>1</v>
      </c>
      <c r="F123" s="8"/>
      <c r="G123" s="53">
        <f t="shared" ref="G123:G134" si="4">E123*F123</f>
        <v>0</v>
      </c>
    </row>
    <row r="124" spans="2:7" ht="28.8" x14ac:dyDescent="0.3">
      <c r="B124" s="47">
        <v>3.3</v>
      </c>
      <c r="C124" s="51" t="s">
        <v>202</v>
      </c>
      <c r="D124" s="52" t="s">
        <v>46</v>
      </c>
      <c r="E124" s="47">
        <v>1</v>
      </c>
      <c r="F124" s="8"/>
      <c r="G124" s="53">
        <f t="shared" si="4"/>
        <v>0</v>
      </c>
    </row>
    <row r="125" spans="2:7" x14ac:dyDescent="0.3">
      <c r="B125" s="47">
        <v>3.4</v>
      </c>
      <c r="C125" s="51" t="s">
        <v>203</v>
      </c>
      <c r="D125" s="52" t="s">
        <v>46</v>
      </c>
      <c r="E125" s="47">
        <v>2</v>
      </c>
      <c r="F125" s="8"/>
      <c r="G125" s="53">
        <f t="shared" si="4"/>
        <v>0</v>
      </c>
    </row>
    <row r="126" spans="2:7" x14ac:dyDescent="0.3">
      <c r="B126" s="47">
        <v>3.5</v>
      </c>
      <c r="C126" s="51" t="s">
        <v>204</v>
      </c>
      <c r="D126" s="52" t="s">
        <v>205</v>
      </c>
      <c r="E126" s="47">
        <v>1</v>
      </c>
      <c r="F126" s="8"/>
      <c r="G126" s="53">
        <f t="shared" si="4"/>
        <v>0</v>
      </c>
    </row>
    <row r="127" spans="2:7" x14ac:dyDescent="0.3">
      <c r="B127" s="47">
        <v>3.6</v>
      </c>
      <c r="C127" s="51" t="s">
        <v>206</v>
      </c>
      <c r="D127" s="52" t="s">
        <v>205</v>
      </c>
      <c r="E127" s="47">
        <v>3</v>
      </c>
      <c r="F127" s="8"/>
      <c r="G127" s="53">
        <f t="shared" si="4"/>
        <v>0</v>
      </c>
    </row>
    <row r="128" spans="2:7" x14ac:dyDescent="0.3">
      <c r="B128" s="47">
        <v>3.7</v>
      </c>
      <c r="C128" s="51" t="s">
        <v>207</v>
      </c>
      <c r="D128" s="52" t="s">
        <v>46</v>
      </c>
      <c r="E128" s="47">
        <v>2</v>
      </c>
      <c r="F128" s="8"/>
      <c r="G128" s="53">
        <f t="shared" si="4"/>
        <v>0</v>
      </c>
    </row>
    <row r="129" spans="2:7" x14ac:dyDescent="0.3">
      <c r="B129" s="47">
        <v>3.8</v>
      </c>
      <c r="C129" s="51" t="s">
        <v>208</v>
      </c>
      <c r="D129" s="52" t="s">
        <v>209</v>
      </c>
      <c r="E129" s="47">
        <v>50</v>
      </c>
      <c r="F129" s="8"/>
      <c r="G129" s="53">
        <f t="shared" si="4"/>
        <v>0</v>
      </c>
    </row>
    <row r="130" spans="2:7" x14ac:dyDescent="0.3">
      <c r="B130" s="47">
        <v>3.9</v>
      </c>
      <c r="C130" s="51" t="s">
        <v>210</v>
      </c>
      <c r="D130" s="52" t="s">
        <v>209</v>
      </c>
      <c r="E130" s="47">
        <v>100</v>
      </c>
      <c r="F130" s="8"/>
      <c r="G130" s="53">
        <f t="shared" si="4"/>
        <v>0</v>
      </c>
    </row>
    <row r="131" spans="2:7" x14ac:dyDescent="0.3">
      <c r="B131" s="47">
        <v>3.1</v>
      </c>
      <c r="C131" s="51" t="s">
        <v>211</v>
      </c>
      <c r="D131" s="52" t="s">
        <v>46</v>
      </c>
      <c r="E131" s="47">
        <v>3</v>
      </c>
      <c r="F131" s="8"/>
      <c r="G131" s="53">
        <f t="shared" si="4"/>
        <v>0</v>
      </c>
    </row>
    <row r="132" spans="2:7" x14ac:dyDescent="0.3">
      <c r="B132" s="47">
        <v>3.11</v>
      </c>
      <c r="C132" s="51" t="s">
        <v>212</v>
      </c>
      <c r="D132" s="52" t="s">
        <v>46</v>
      </c>
      <c r="E132" s="47">
        <v>3</v>
      </c>
      <c r="F132" s="8"/>
      <c r="G132" s="53">
        <f t="shared" si="4"/>
        <v>0</v>
      </c>
    </row>
    <row r="133" spans="2:7" x14ac:dyDescent="0.3">
      <c r="B133" s="47">
        <v>3.12</v>
      </c>
      <c r="C133" s="51" t="s">
        <v>213</v>
      </c>
      <c r="D133" s="52" t="s">
        <v>46</v>
      </c>
      <c r="E133" s="47">
        <v>1</v>
      </c>
      <c r="F133" s="8"/>
      <c r="G133" s="53">
        <f t="shared" si="4"/>
        <v>0</v>
      </c>
    </row>
    <row r="134" spans="2:7" x14ac:dyDescent="0.3">
      <c r="B134" s="47">
        <v>3.13</v>
      </c>
      <c r="C134" s="51" t="s">
        <v>214</v>
      </c>
      <c r="D134" s="52" t="s">
        <v>205</v>
      </c>
      <c r="E134" s="47">
        <v>1</v>
      </c>
      <c r="F134" s="8"/>
      <c r="G134" s="53">
        <f t="shared" si="4"/>
        <v>0</v>
      </c>
    </row>
    <row r="135" spans="2:7" x14ac:dyDescent="0.3">
      <c r="B135" s="55" t="s">
        <v>215</v>
      </c>
      <c r="C135" s="55"/>
      <c r="D135" s="55"/>
      <c r="E135" s="55"/>
      <c r="F135" s="55"/>
      <c r="G135" s="56">
        <f>SUM(G122:G134)</f>
        <v>0</v>
      </c>
    </row>
    <row r="136" spans="2:7" x14ac:dyDescent="0.3">
      <c r="B136" s="46">
        <v>4</v>
      </c>
      <c r="C136" s="57" t="s">
        <v>216</v>
      </c>
      <c r="D136" s="57"/>
      <c r="E136" s="57"/>
      <c r="F136" s="57"/>
      <c r="G136" s="57"/>
    </row>
    <row r="137" spans="2:7" ht="43.2" x14ac:dyDescent="0.3">
      <c r="B137" s="47">
        <v>4.0999999999999996</v>
      </c>
      <c r="C137" s="51" t="s">
        <v>217</v>
      </c>
      <c r="D137" s="52" t="s">
        <v>87</v>
      </c>
      <c r="E137" s="47">
        <v>1</v>
      </c>
      <c r="F137" s="8"/>
      <c r="G137" s="53">
        <f>SUM(E137*F137)</f>
        <v>0</v>
      </c>
    </row>
    <row r="138" spans="2:7" ht="28.8" x14ac:dyDescent="0.3">
      <c r="B138" s="47">
        <v>4.2</v>
      </c>
      <c r="C138" s="51" t="s">
        <v>218</v>
      </c>
      <c r="D138" s="52" t="s">
        <v>5</v>
      </c>
      <c r="E138" s="47">
        <v>0.69079999999999997</v>
      </c>
      <c r="F138" s="8"/>
      <c r="G138" s="53">
        <f t="shared" ref="G138:G145" si="5">SUM(E138*F138)</f>
        <v>0</v>
      </c>
    </row>
    <row r="139" spans="2:7" ht="43.2" x14ac:dyDescent="0.3">
      <c r="B139" s="47">
        <v>4.3</v>
      </c>
      <c r="C139" s="51" t="s">
        <v>219</v>
      </c>
      <c r="D139" s="52" t="s">
        <v>5</v>
      </c>
      <c r="E139" s="47">
        <v>0.11398</v>
      </c>
      <c r="F139" s="8"/>
      <c r="G139" s="53">
        <f t="shared" si="5"/>
        <v>0</v>
      </c>
    </row>
    <row r="140" spans="2:7" ht="30.6" x14ac:dyDescent="0.3">
      <c r="B140" s="47">
        <v>4.4000000000000004</v>
      </c>
      <c r="C140" s="51" t="s">
        <v>261</v>
      </c>
      <c r="D140" s="52" t="s">
        <v>46</v>
      </c>
      <c r="E140" s="47">
        <v>1</v>
      </c>
      <c r="F140" s="8"/>
      <c r="G140" s="53">
        <f t="shared" si="5"/>
        <v>0</v>
      </c>
    </row>
    <row r="141" spans="2:7" ht="72" x14ac:dyDescent="0.3">
      <c r="B141" s="47">
        <v>4.5</v>
      </c>
      <c r="C141" s="51" t="s">
        <v>220</v>
      </c>
      <c r="D141" s="52" t="s">
        <v>46</v>
      </c>
      <c r="E141" s="47">
        <v>1</v>
      </c>
      <c r="F141" s="8"/>
      <c r="G141" s="53">
        <f t="shared" si="5"/>
        <v>0</v>
      </c>
    </row>
    <row r="142" spans="2:7" x14ac:dyDescent="0.3">
      <c r="B142" s="55" t="s">
        <v>221</v>
      </c>
      <c r="C142" s="55"/>
      <c r="D142" s="55"/>
      <c r="E142" s="55"/>
      <c r="F142" s="55"/>
      <c r="G142" s="56">
        <f>SUM(G137:G141)</f>
        <v>0</v>
      </c>
    </row>
    <row r="143" spans="2:7" x14ac:dyDescent="0.3">
      <c r="B143" s="46">
        <v>5</v>
      </c>
      <c r="C143" s="58" t="s">
        <v>222</v>
      </c>
      <c r="D143" s="58"/>
      <c r="E143" s="58"/>
      <c r="F143" s="58"/>
      <c r="G143" s="52"/>
    </row>
    <row r="144" spans="2:7" x14ac:dyDescent="0.3">
      <c r="B144" s="47">
        <v>5.0999999999999996</v>
      </c>
      <c r="C144" s="51" t="s">
        <v>223</v>
      </c>
      <c r="D144" s="52" t="s">
        <v>87</v>
      </c>
      <c r="E144" s="47">
        <v>1</v>
      </c>
      <c r="F144" s="8"/>
      <c r="G144" s="53">
        <f t="shared" si="5"/>
        <v>0</v>
      </c>
    </row>
    <row r="145" spans="2:7" x14ac:dyDescent="0.3">
      <c r="B145" s="47">
        <v>5.2</v>
      </c>
      <c r="C145" s="51" t="s">
        <v>224</v>
      </c>
      <c r="D145" s="52" t="s">
        <v>87</v>
      </c>
      <c r="E145" s="47">
        <v>1</v>
      </c>
      <c r="F145" s="8"/>
      <c r="G145" s="53">
        <f t="shared" si="5"/>
        <v>0</v>
      </c>
    </row>
    <row r="146" spans="2:7" x14ac:dyDescent="0.3">
      <c r="B146" s="55" t="s">
        <v>225</v>
      </c>
      <c r="C146" s="55"/>
      <c r="D146" s="55"/>
      <c r="E146" s="55"/>
      <c r="F146" s="55"/>
      <c r="G146" s="56">
        <f>SUM(G144:G145)</f>
        <v>0</v>
      </c>
    </row>
    <row r="147" spans="2:7" x14ac:dyDescent="0.3">
      <c r="B147" s="46">
        <v>6</v>
      </c>
      <c r="C147" s="57" t="s">
        <v>226</v>
      </c>
      <c r="D147" s="57"/>
      <c r="E147" s="57"/>
      <c r="F147" s="57"/>
      <c r="G147" s="57"/>
    </row>
    <row r="148" spans="2:7" x14ac:dyDescent="0.3">
      <c r="B148" s="47">
        <v>6.1</v>
      </c>
      <c r="C148" s="51" t="s">
        <v>227</v>
      </c>
      <c r="D148" s="52" t="s">
        <v>17</v>
      </c>
      <c r="E148" s="47">
        <v>4.1500000000000004</v>
      </c>
      <c r="F148" s="8"/>
      <c r="G148" s="53">
        <f>E148*F148</f>
        <v>0</v>
      </c>
    </row>
    <row r="149" spans="2:7" ht="28.8" x14ac:dyDescent="0.3">
      <c r="B149" s="47">
        <v>6.2</v>
      </c>
      <c r="C149" s="51" t="s">
        <v>228</v>
      </c>
      <c r="D149" s="52" t="s">
        <v>5</v>
      </c>
      <c r="E149" s="47">
        <v>3.01</v>
      </c>
      <c r="F149" s="8"/>
      <c r="G149" s="53">
        <f t="shared" ref="G149:G162" si="6">E149*F149</f>
        <v>0</v>
      </c>
    </row>
    <row r="150" spans="2:7" ht="28.8" x14ac:dyDescent="0.3">
      <c r="B150" s="47">
        <v>6.3</v>
      </c>
      <c r="C150" s="51" t="s">
        <v>229</v>
      </c>
      <c r="D150" s="52" t="s">
        <v>17</v>
      </c>
      <c r="E150" s="47">
        <v>2.54</v>
      </c>
      <c r="F150" s="8"/>
      <c r="G150" s="53">
        <f t="shared" si="6"/>
        <v>0</v>
      </c>
    </row>
    <row r="151" spans="2:7" ht="86.4" x14ac:dyDescent="0.3">
      <c r="B151" s="47">
        <v>6.4</v>
      </c>
      <c r="C151" s="51" t="s">
        <v>230</v>
      </c>
      <c r="D151" s="52" t="s">
        <v>231</v>
      </c>
      <c r="E151" s="47">
        <v>1</v>
      </c>
      <c r="F151" s="8"/>
      <c r="G151" s="53">
        <f t="shared" si="6"/>
        <v>0</v>
      </c>
    </row>
    <row r="152" spans="2:7" ht="28.8" x14ac:dyDescent="0.3">
      <c r="B152" s="47">
        <v>6.5</v>
      </c>
      <c r="C152" s="51" t="s">
        <v>232</v>
      </c>
      <c r="D152" s="52" t="s">
        <v>5</v>
      </c>
      <c r="E152" s="47">
        <v>0.2</v>
      </c>
      <c r="F152" s="8"/>
      <c r="G152" s="53">
        <f t="shared" si="6"/>
        <v>0</v>
      </c>
    </row>
    <row r="153" spans="2:7" ht="28.8" x14ac:dyDescent="0.3">
      <c r="B153" s="47">
        <v>6.6</v>
      </c>
      <c r="C153" s="51" t="s">
        <v>233</v>
      </c>
      <c r="D153" s="52" t="s">
        <v>17</v>
      </c>
      <c r="E153" s="47">
        <v>2</v>
      </c>
      <c r="F153" s="8"/>
      <c r="G153" s="53">
        <f t="shared" si="6"/>
        <v>0</v>
      </c>
    </row>
    <row r="154" spans="2:7" ht="28.8" x14ac:dyDescent="0.3">
      <c r="B154" s="47">
        <v>6.7</v>
      </c>
      <c r="C154" s="51" t="s">
        <v>234</v>
      </c>
      <c r="D154" s="52" t="s">
        <v>17</v>
      </c>
      <c r="E154" s="47">
        <v>5.0199999999999996</v>
      </c>
      <c r="F154" s="8"/>
      <c r="G154" s="53">
        <f t="shared" si="6"/>
        <v>0</v>
      </c>
    </row>
    <row r="155" spans="2:7" ht="28.8" x14ac:dyDescent="0.3">
      <c r="B155" s="47">
        <v>6.8</v>
      </c>
      <c r="C155" s="51" t="s">
        <v>235</v>
      </c>
      <c r="D155" s="52" t="s">
        <v>236</v>
      </c>
      <c r="E155" s="47">
        <v>6</v>
      </c>
      <c r="F155" s="8"/>
      <c r="G155" s="53">
        <f t="shared" si="6"/>
        <v>0</v>
      </c>
    </row>
    <row r="156" spans="2:7" ht="28.8" x14ac:dyDescent="0.3">
      <c r="B156" s="47">
        <v>6.9</v>
      </c>
      <c r="C156" s="51" t="s">
        <v>147</v>
      </c>
      <c r="D156" s="52" t="s">
        <v>87</v>
      </c>
      <c r="E156" s="47">
        <v>1</v>
      </c>
      <c r="F156" s="8"/>
      <c r="G156" s="53">
        <f t="shared" si="6"/>
        <v>0</v>
      </c>
    </row>
    <row r="157" spans="2:7" x14ac:dyDescent="0.3">
      <c r="B157" s="47">
        <v>6.1</v>
      </c>
      <c r="C157" s="51" t="s">
        <v>237</v>
      </c>
      <c r="D157" s="52" t="s">
        <v>164</v>
      </c>
      <c r="E157" s="47">
        <v>1</v>
      </c>
      <c r="F157" s="8"/>
      <c r="G157" s="53">
        <f t="shared" si="6"/>
        <v>0</v>
      </c>
    </row>
    <row r="158" spans="2:7" ht="28.8" x14ac:dyDescent="0.3">
      <c r="B158" s="47">
        <v>6.11</v>
      </c>
      <c r="C158" s="51" t="s">
        <v>238</v>
      </c>
      <c r="D158" s="52" t="s">
        <v>87</v>
      </c>
      <c r="E158" s="47">
        <v>1</v>
      </c>
      <c r="F158" s="8"/>
      <c r="G158" s="53">
        <f t="shared" si="6"/>
        <v>0</v>
      </c>
    </row>
    <row r="159" spans="2:7" ht="43.2" x14ac:dyDescent="0.3">
      <c r="B159" s="47">
        <v>6.12</v>
      </c>
      <c r="C159" s="51" t="s">
        <v>239</v>
      </c>
      <c r="D159" s="52" t="s">
        <v>5</v>
      </c>
      <c r="E159" s="47">
        <v>1.22</v>
      </c>
      <c r="F159" s="8"/>
      <c r="G159" s="53">
        <f t="shared" si="6"/>
        <v>0</v>
      </c>
    </row>
    <row r="160" spans="2:7" ht="28.8" x14ac:dyDescent="0.3">
      <c r="B160" s="47">
        <v>6.13</v>
      </c>
      <c r="C160" s="51" t="s">
        <v>240</v>
      </c>
      <c r="D160" s="52" t="s">
        <v>17</v>
      </c>
      <c r="E160" s="47">
        <v>130</v>
      </c>
      <c r="F160" s="8"/>
      <c r="G160" s="53">
        <f t="shared" si="6"/>
        <v>0</v>
      </c>
    </row>
    <row r="161" spans="2:7" ht="28.8" x14ac:dyDescent="0.3">
      <c r="B161" s="47">
        <v>6.14</v>
      </c>
      <c r="C161" s="59" t="s">
        <v>241</v>
      </c>
      <c r="D161" s="52" t="s">
        <v>87</v>
      </c>
      <c r="E161" s="47">
        <v>1</v>
      </c>
      <c r="F161" s="8"/>
      <c r="G161" s="53">
        <f t="shared" si="6"/>
        <v>0</v>
      </c>
    </row>
    <row r="162" spans="2:7" ht="43.2" x14ac:dyDescent="0.3">
      <c r="B162" s="47">
        <v>6.15</v>
      </c>
      <c r="C162" s="51" t="s">
        <v>242</v>
      </c>
      <c r="D162" s="52" t="s">
        <v>87</v>
      </c>
      <c r="E162" s="47">
        <v>1</v>
      </c>
      <c r="F162" s="8"/>
      <c r="G162" s="53">
        <f t="shared" si="6"/>
        <v>0</v>
      </c>
    </row>
    <row r="163" spans="2:7" x14ac:dyDescent="0.3">
      <c r="B163" s="55" t="s">
        <v>243</v>
      </c>
      <c r="C163" s="55"/>
      <c r="D163" s="55"/>
      <c r="E163" s="55"/>
      <c r="F163" s="55"/>
      <c r="G163" s="56">
        <f>SUM(G148:G162)</f>
        <v>0</v>
      </c>
    </row>
    <row r="164" spans="2:7" ht="15" thickBot="1" x14ac:dyDescent="0.35">
      <c r="B164" s="60" t="s">
        <v>244</v>
      </c>
      <c r="C164" s="60"/>
      <c r="D164" s="60"/>
      <c r="E164" s="60"/>
      <c r="F164" s="60"/>
      <c r="G164" s="60">
        <f>SUM(G103+G120+G135+G142+G146+G163)</f>
        <v>0</v>
      </c>
    </row>
    <row r="165" spans="2:7" x14ac:dyDescent="0.3">
      <c r="B165" s="61" t="s">
        <v>264</v>
      </c>
      <c r="C165" s="62"/>
      <c r="D165" s="62"/>
      <c r="E165" s="62"/>
      <c r="F165" s="62"/>
      <c r="G165" s="63"/>
    </row>
    <row r="166" spans="2:7" x14ac:dyDescent="0.3">
      <c r="B166" s="64" t="s">
        <v>245</v>
      </c>
      <c r="C166" s="65" t="s">
        <v>154</v>
      </c>
      <c r="D166" s="66" t="s">
        <v>0</v>
      </c>
      <c r="E166" s="66" t="s">
        <v>122</v>
      </c>
      <c r="F166" s="66" t="s">
        <v>246</v>
      </c>
      <c r="G166" s="67" t="s">
        <v>247</v>
      </c>
    </row>
    <row r="167" spans="2:7" ht="28.8" x14ac:dyDescent="0.3">
      <c r="B167" s="68" t="s">
        <v>2</v>
      </c>
      <c r="C167" s="69" t="s">
        <v>248</v>
      </c>
      <c r="D167" s="70" t="s">
        <v>200</v>
      </c>
      <c r="E167" s="71">
        <v>1</v>
      </c>
      <c r="F167" s="1"/>
      <c r="G167" s="72">
        <f>E167*F167</f>
        <v>0</v>
      </c>
    </row>
    <row r="168" spans="2:7" ht="28.8" x14ac:dyDescent="0.3">
      <c r="B168" s="73" t="s">
        <v>3</v>
      </c>
      <c r="C168" s="74" t="s">
        <v>249</v>
      </c>
      <c r="D168" s="75" t="s">
        <v>17</v>
      </c>
      <c r="E168" s="76">
        <v>8.1991680000000002</v>
      </c>
      <c r="F168" s="2"/>
      <c r="G168" s="72">
        <f t="shared" ref="G168:G180" si="7">E168*F168</f>
        <v>0</v>
      </c>
    </row>
    <row r="169" spans="2:7" ht="28.8" x14ac:dyDescent="0.3">
      <c r="B169" s="77" t="s">
        <v>6</v>
      </c>
      <c r="C169" s="78" t="s">
        <v>250</v>
      </c>
      <c r="D169" s="79" t="s">
        <v>5</v>
      </c>
      <c r="E169" s="76">
        <v>0.65593344000000009</v>
      </c>
      <c r="F169" s="3"/>
      <c r="G169" s="72">
        <f t="shared" si="7"/>
        <v>0</v>
      </c>
    </row>
    <row r="170" spans="2:7" ht="57.6" x14ac:dyDescent="0.3">
      <c r="B170" s="77" t="s">
        <v>8</v>
      </c>
      <c r="C170" s="78" t="s">
        <v>251</v>
      </c>
      <c r="D170" s="79" t="s">
        <v>5</v>
      </c>
      <c r="E170" s="76">
        <v>8.6475600000000004</v>
      </c>
      <c r="F170" s="3"/>
      <c r="G170" s="72">
        <f>E170*F170</f>
        <v>0</v>
      </c>
    </row>
    <row r="171" spans="2:7" x14ac:dyDescent="0.3">
      <c r="B171" s="77" t="s">
        <v>10</v>
      </c>
      <c r="C171" s="78" t="s">
        <v>252</v>
      </c>
      <c r="D171" s="79" t="s">
        <v>5</v>
      </c>
      <c r="E171" s="76">
        <v>2.4020999999999999</v>
      </c>
      <c r="F171" s="3"/>
      <c r="G171" s="72">
        <f t="shared" si="7"/>
        <v>0</v>
      </c>
    </row>
    <row r="172" spans="2:7" x14ac:dyDescent="0.3">
      <c r="B172" s="77" t="s">
        <v>11</v>
      </c>
      <c r="C172" s="78" t="s">
        <v>82</v>
      </c>
      <c r="D172" s="79" t="s">
        <v>5</v>
      </c>
      <c r="E172" s="76">
        <v>2.4020999999999999</v>
      </c>
      <c r="F172" s="3"/>
      <c r="G172" s="72">
        <f t="shared" si="7"/>
        <v>0</v>
      </c>
    </row>
    <row r="173" spans="2:7" ht="43.2" x14ac:dyDescent="0.3">
      <c r="B173" s="77" t="s">
        <v>12</v>
      </c>
      <c r="C173" s="78" t="s">
        <v>83</v>
      </c>
      <c r="D173" s="79" t="s">
        <v>5</v>
      </c>
      <c r="E173" s="76">
        <v>1.2490920000000001</v>
      </c>
      <c r="F173" s="3"/>
      <c r="G173" s="72">
        <f t="shared" si="7"/>
        <v>0</v>
      </c>
    </row>
    <row r="174" spans="2:7" ht="28.8" x14ac:dyDescent="0.3">
      <c r="B174" s="77" t="s">
        <v>10</v>
      </c>
      <c r="C174" s="78" t="s">
        <v>253</v>
      </c>
      <c r="D174" s="79" t="s">
        <v>5</v>
      </c>
      <c r="E174" s="76">
        <v>0.20399999999999999</v>
      </c>
      <c r="F174" s="3"/>
      <c r="G174" s="72">
        <f t="shared" si="7"/>
        <v>0</v>
      </c>
    </row>
    <row r="175" spans="2:7" ht="28.8" x14ac:dyDescent="0.3">
      <c r="B175" s="77" t="s">
        <v>14</v>
      </c>
      <c r="C175" s="78" t="s">
        <v>250</v>
      </c>
      <c r="D175" s="79" t="s">
        <v>17</v>
      </c>
      <c r="E175" s="76">
        <v>1.2490920000000001</v>
      </c>
      <c r="F175" s="3"/>
      <c r="G175" s="72">
        <f t="shared" si="7"/>
        <v>0</v>
      </c>
    </row>
    <row r="176" spans="2:7" ht="43.2" x14ac:dyDescent="0.3">
      <c r="B176" s="77" t="s">
        <v>15</v>
      </c>
      <c r="C176" s="78" t="s">
        <v>254</v>
      </c>
      <c r="D176" s="79" t="s">
        <v>200</v>
      </c>
      <c r="E176" s="76">
        <v>1</v>
      </c>
      <c r="F176" s="3"/>
      <c r="G176" s="72">
        <f t="shared" si="7"/>
        <v>0</v>
      </c>
    </row>
    <row r="177" spans="2:7" ht="43.2" x14ac:dyDescent="0.3">
      <c r="B177" s="77" t="s">
        <v>16</v>
      </c>
      <c r="C177" s="78" t="s">
        <v>255</v>
      </c>
      <c r="D177" s="79" t="s">
        <v>46</v>
      </c>
      <c r="E177" s="76">
        <v>1</v>
      </c>
      <c r="F177" s="3"/>
      <c r="G177" s="72">
        <f>E177*F177</f>
        <v>0</v>
      </c>
    </row>
    <row r="178" spans="2:7" ht="57.6" x14ac:dyDescent="0.3">
      <c r="B178" s="77" t="s">
        <v>18</v>
      </c>
      <c r="C178" s="78" t="s">
        <v>256</v>
      </c>
      <c r="D178" s="79" t="s">
        <v>46</v>
      </c>
      <c r="E178" s="76">
        <v>1</v>
      </c>
      <c r="F178" s="3"/>
      <c r="G178" s="72">
        <f t="shared" si="7"/>
        <v>0</v>
      </c>
    </row>
    <row r="179" spans="2:7" ht="43.2" x14ac:dyDescent="0.3">
      <c r="B179" s="77" t="s">
        <v>152</v>
      </c>
      <c r="C179" s="78" t="s">
        <v>257</v>
      </c>
      <c r="D179" s="79" t="s">
        <v>46</v>
      </c>
      <c r="E179" s="76">
        <v>2</v>
      </c>
      <c r="F179" s="3"/>
      <c r="G179" s="72">
        <f t="shared" si="7"/>
        <v>0</v>
      </c>
    </row>
    <row r="180" spans="2:7" ht="28.8" x14ac:dyDescent="0.3">
      <c r="B180" s="80" t="s">
        <v>19</v>
      </c>
      <c r="C180" s="81" t="s">
        <v>258</v>
      </c>
      <c r="D180" s="82" t="s">
        <v>236</v>
      </c>
      <c r="E180" s="76">
        <v>1</v>
      </c>
      <c r="F180" s="4"/>
      <c r="G180" s="72">
        <f t="shared" si="7"/>
        <v>0</v>
      </c>
    </row>
    <row r="181" spans="2:7" x14ac:dyDescent="0.3">
      <c r="B181" s="83"/>
      <c r="C181" s="84" t="s">
        <v>157</v>
      </c>
      <c r="D181" s="84"/>
      <c r="E181" s="84"/>
      <c r="F181" s="85"/>
      <c r="G181" s="86">
        <f>SUM(G167:G180)</f>
        <v>0</v>
      </c>
    </row>
    <row r="182" spans="2:7" x14ac:dyDescent="0.3">
      <c r="B182" s="87"/>
      <c r="C182" s="88" t="s">
        <v>259</v>
      </c>
      <c r="D182" s="88"/>
      <c r="E182" s="88">
        <v>4</v>
      </c>
      <c r="F182" s="88"/>
      <c r="G182" s="88">
        <f>G181*E182</f>
        <v>0</v>
      </c>
    </row>
    <row r="183" spans="2:7" x14ac:dyDescent="0.3">
      <c r="B183" s="87"/>
      <c r="C183" s="89" t="s">
        <v>260</v>
      </c>
      <c r="D183" s="90"/>
      <c r="E183" s="90"/>
      <c r="F183" s="90"/>
      <c r="G183" s="91">
        <f>G182+G164+G78</f>
        <v>0</v>
      </c>
    </row>
  </sheetData>
  <sheetProtection algorithmName="SHA-512" hashValue="wNfq6JjD7Zqw5I2sI6EGD0Hq3cRg5SQu4nlG/uQ6otVv7pZ7yRyblckigznEHA6ZtWhLfZQX66OrIcKmxdmahA==" saltValue="0POn1ceucKsBHq4h2v3Tgw==" spinCount="100000" sheet="1" objects="1" scenarios="1"/>
  <mergeCells count="16">
    <mergeCell ref="B165:G165"/>
    <mergeCell ref="B4:G4"/>
    <mergeCell ref="B62:C62"/>
    <mergeCell ref="B5:G5"/>
    <mergeCell ref="B79:G79"/>
    <mergeCell ref="C80:G80"/>
    <mergeCell ref="B103:F103"/>
    <mergeCell ref="C104:G104"/>
    <mergeCell ref="B120:F120"/>
    <mergeCell ref="C121:G121"/>
    <mergeCell ref="B135:F135"/>
    <mergeCell ref="C136:G136"/>
    <mergeCell ref="B142:F142"/>
    <mergeCell ref="B146:F146"/>
    <mergeCell ref="C147:G147"/>
    <mergeCell ref="B163:F163"/>
  </mergeCells>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76737B3DAFE944A3FCA074884D8472" ma:contentTypeVersion="19" ma:contentTypeDescription="Create a new document." ma:contentTypeScope="" ma:versionID="5fcb89db6ca00cc870d73d2599c95bcc">
  <xsd:schema xmlns:xsd="http://www.w3.org/2001/XMLSchema" xmlns:xs="http://www.w3.org/2001/XMLSchema" xmlns:p="http://schemas.microsoft.com/office/2006/metadata/properties" xmlns:ns2="03c16428-4711-4105-a04b-29187162ee2b" xmlns:ns3="59fd6474-3eea-46d1-8530-13124d0b7056" targetNamespace="http://schemas.microsoft.com/office/2006/metadata/properties" ma:root="true" ma:fieldsID="c93e4189dac8492b575158bd60b425dd" ns2:_="" ns3:_="">
    <xsd:import namespace="03c16428-4711-4105-a04b-29187162ee2b"/>
    <xsd:import namespace="59fd6474-3eea-46d1-8530-13124d0b7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16428-4711-4105-a04b-29187162ee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ca4ef52-7c09-48d0-8f69-75e6c1e799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fd6474-3eea-46d1-8530-13124d0b705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28e047-924b-41e2-8fbd-846030ae3295}" ma:internalName="TaxCatchAll" ma:showField="CatchAllData" ma:web="59fd6474-3eea-46d1-8530-13124d0b7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c16428-4711-4105-a04b-29187162ee2b">
      <Terms xmlns="http://schemas.microsoft.com/office/infopath/2007/PartnerControls"/>
    </lcf76f155ced4ddcb4097134ff3c332f>
    <TaxCatchAll xmlns="59fd6474-3eea-46d1-8530-13124d0b7056" xsi:nil="true"/>
  </documentManagement>
</p:properties>
</file>

<file path=customXml/itemProps1.xml><?xml version="1.0" encoding="utf-8"?>
<ds:datastoreItem xmlns:ds="http://schemas.openxmlformats.org/officeDocument/2006/customXml" ds:itemID="{E72A378B-0D24-421B-92C1-1FF7F941BF1A}"/>
</file>

<file path=customXml/itemProps2.xml><?xml version="1.0" encoding="utf-8"?>
<ds:datastoreItem xmlns:ds="http://schemas.openxmlformats.org/officeDocument/2006/customXml" ds:itemID="{D13764FE-7B6F-4205-BF20-8AC8501480D1}"/>
</file>

<file path=customXml/itemProps3.xml><?xml version="1.0" encoding="utf-8"?>
<ds:datastoreItem xmlns:ds="http://schemas.openxmlformats.org/officeDocument/2006/customXml" ds:itemID="{A915E59C-60A3-4F9C-9B2C-65AAEF9040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Toi-MHM-Tank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Tuyishimire</dc:creator>
  <cp:lastModifiedBy>Jean Sauveur Ingabire</cp:lastModifiedBy>
  <cp:lastPrinted>2025-07-22T06:31:44Z</cp:lastPrinted>
  <dcterms:created xsi:type="dcterms:W3CDTF">2024-06-03T18:08:27Z</dcterms:created>
  <dcterms:modified xsi:type="dcterms:W3CDTF">2026-01-27T09:12:41Z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0x0101008876737B3DAFE944A3FCA074884D8472</vt:lpwstr>
  </property>
</Properties>
</file>