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CountryOfficeGIZRW-ContractsandProcurement/Freigegebene Dokumente/Contracts and Procurement/Mahoro JP/JP-Ongoing/C83489483-DUMP SITE/"/>
    </mc:Choice>
  </mc:AlternateContent>
  <xr:revisionPtr revIDLastSave="0" documentId="8_{FC253E49-740B-4B42-9769-25B228DC3873}" xr6:coauthVersionLast="47" xr6:coauthVersionMax="47" xr10:uidLastSave="{00000000-0000-0000-0000-000000000000}"/>
  <bookViews>
    <workbookView xWindow="-120" yWindow="-120" windowWidth="29040" windowHeight="15720" xr2:uid="{8474FFEC-543D-4BC1-95E2-34E83EFEBC1B}"/>
  </bookViews>
  <sheets>
    <sheet name="CandidateTenderer 1 - 5" sheetId="1" r:id="rId1"/>
  </sheets>
  <externalReferences>
    <externalReference r:id="rId2"/>
  </externalReferences>
  <definedNames>
    <definedName name="Auswahl_ja_nein">[1]Auswahllisten!$E$2:$E$3</definedName>
    <definedName name="geeignet_ungeeignet">[1]Auswahllisten!$F$2:$F$3</definedName>
    <definedName name="Länder_und_Regionen">[1]Auswahllisten!$C$2:$C$267</definedName>
    <definedName name="Mindestzahl">[1]Auswahllisten!$D$2:$D$12</definedName>
    <definedName name="_xlnm.Print_Area" localSheetId="0">'CandidateTenderer 1 - 5'!$A$1:$S$50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4" i="1"/>
  <c r="S43" i="1"/>
  <c r="Q43" i="1"/>
  <c r="O43" i="1"/>
  <c r="M43" i="1"/>
  <c r="K43" i="1"/>
  <c r="A43" i="1"/>
  <c r="A42" i="1"/>
  <c r="S41" i="1"/>
  <c r="Q41" i="1"/>
  <c r="O41" i="1"/>
  <c r="M41" i="1"/>
  <c r="K41" i="1"/>
  <c r="A41" i="1"/>
  <c r="A40" i="1"/>
  <c r="I39" i="1"/>
  <c r="I44" i="1" s="1"/>
  <c r="A39" i="1"/>
  <c r="S38" i="1"/>
  <c r="Q38" i="1"/>
  <c r="O38" i="1"/>
  <c r="M38" i="1"/>
  <c r="K38" i="1"/>
  <c r="A38" i="1"/>
  <c r="S37" i="1"/>
  <c r="Q37" i="1"/>
  <c r="O37" i="1"/>
  <c r="M37" i="1"/>
  <c r="K37" i="1"/>
  <c r="A37" i="1"/>
  <c r="S36" i="1"/>
  <c r="Q36" i="1"/>
  <c r="O36" i="1"/>
  <c r="M36" i="1"/>
  <c r="K36" i="1"/>
  <c r="A36" i="1"/>
  <c r="S35" i="1"/>
  <c r="Q35" i="1"/>
  <c r="O35" i="1"/>
  <c r="M35" i="1"/>
  <c r="K35" i="1"/>
  <c r="A35" i="1"/>
  <c r="S34" i="1"/>
  <c r="Q34" i="1"/>
  <c r="O34" i="1"/>
  <c r="M34" i="1"/>
  <c r="K34" i="1"/>
  <c r="A34" i="1"/>
  <c r="S33" i="1"/>
  <c r="Q33" i="1"/>
  <c r="O33" i="1"/>
  <c r="M33" i="1"/>
  <c r="K33" i="1"/>
  <c r="A33" i="1"/>
  <c r="A32" i="1"/>
  <c r="A31" i="1"/>
  <c r="A30" i="1"/>
  <c r="A29" i="1"/>
  <c r="A28" i="1"/>
  <c r="A27" i="1"/>
  <c r="A26" i="1"/>
  <c r="N25" i="1"/>
  <c r="L25" i="1"/>
  <c r="J25" i="1"/>
  <c r="A24" i="1"/>
  <c r="R23" i="1"/>
  <c r="R25" i="1" s="1"/>
  <c r="P23" i="1"/>
  <c r="P25" i="1" s="1"/>
  <c r="D22" i="1"/>
  <c r="A22" i="1"/>
  <c r="D21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K39" i="1" l="1"/>
  <c r="K44" i="1" s="1"/>
  <c r="K45" i="1" s="1"/>
  <c r="Q39" i="1"/>
  <c r="Q44" i="1" s="1"/>
  <c r="Q45" i="1" s="1"/>
  <c r="M39" i="1"/>
  <c r="M44" i="1" s="1"/>
  <c r="M45" i="1" s="1"/>
  <c r="O39" i="1"/>
  <c r="O44" i="1" s="1"/>
  <c r="O45" i="1" s="1"/>
  <c r="S39" i="1"/>
  <c r="S44" i="1" s="1"/>
  <c r="S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I44" authorId="0" shapeId="0" xr:uid="{5ADDDB50-F3CA-44F6-81CD-D8753932146E}">
      <text>
        <r>
          <rPr>
            <sz val="9"/>
            <color indexed="81"/>
            <rFont val="Tahoma"/>
            <family val="2"/>
          </rPr>
          <t>Weightings must total 100.</t>
        </r>
      </text>
    </comment>
  </commentList>
</comments>
</file>

<file path=xl/sharedStrings.xml><?xml version="1.0" encoding="utf-8"?>
<sst xmlns="http://schemas.openxmlformats.org/spreadsheetml/2006/main" count="87" uniqueCount="70">
  <si>
    <t>Assessment grid for checking the eligibility of candidates/tenderers (all procedures)</t>
  </si>
  <si>
    <t>Company 1 to 5</t>
  </si>
  <si>
    <t>Officer responsible for the commission</t>
  </si>
  <si>
    <t>Project title</t>
  </si>
  <si>
    <t>Supporting a Sustainable Waste and Circular Economy in Rwanda Project (WCE) Rwanda</t>
  </si>
  <si>
    <t>Processing number:</t>
  </si>
  <si>
    <t>21.2276.0-001.00</t>
  </si>
  <si>
    <t>Commercial assessor</t>
  </si>
  <si>
    <t>Service tendered:</t>
  </si>
  <si>
    <t>Result-Based restoration, remediation and Refurbishment of Solid Waste Dumpsite in Rwanda</t>
  </si>
  <si>
    <t>Transaction number:</t>
  </si>
  <si>
    <t>Technical assessor</t>
  </si>
  <si>
    <t>Candidate/tenderer 1</t>
  </si>
  <si>
    <t>Candidate/tenderer 2</t>
  </si>
  <si>
    <t>Candidate/tenderer 4</t>
  </si>
  <si>
    <t>Candidate/tenderer 5</t>
  </si>
  <si>
    <t>A. General information (all procedures)</t>
  </si>
  <si>
    <t>I. Commercial eligibility assessment</t>
  </si>
  <si>
    <t>Information (if applicable): Evidence of commercial register entry (i.e. Registration Certificate issued by RDB)</t>
  </si>
  <si>
    <t>Information (if applicable): Evidence of tax registration (i.e. VAT certificate by RRA)</t>
  </si>
  <si>
    <t>Information (if applicable): Evidence of tax clearance (issued by RRA)</t>
  </si>
  <si>
    <t xml:space="preserve">In case of candidate/tenderer consortium: Declaration by candidate/tenderer consortium </t>
  </si>
  <si>
    <t>Average annual turnover for the last three financial years (last-but-four financial year can be included in case of tenders held within six months of end of last financial year).</t>
  </si>
  <si>
    <t>At least:</t>
  </si>
  <si>
    <t xml:space="preserve"> RWF</t>
  </si>
  <si>
    <t>Average number of employees and managers for the past three calendar years</t>
  </si>
  <si>
    <t>person(s)</t>
  </si>
  <si>
    <t>Result</t>
  </si>
  <si>
    <t>II. Technical eligibility assessment</t>
  </si>
  <si>
    <t>The technical assessment is only based on reference projects with a minimum commission value of:</t>
  </si>
  <si>
    <t>At least</t>
  </si>
  <si>
    <t xml:space="preserve">Environmental rehabilitation </t>
  </si>
  <si>
    <t xml:space="preserve">and at least </t>
  </si>
  <si>
    <t xml:space="preserve">in Rwanda </t>
  </si>
  <si>
    <t xml:space="preserve"> in the last 3 years.</t>
  </si>
  <si>
    <t>Overall result, commercial and technical</t>
  </si>
  <si>
    <t>B. Ranking (in addition for calls for competitive tender with a limited number of candidates)</t>
  </si>
  <si>
    <t xml:space="preserve">III. Weighted criteria </t>
  </si>
  <si>
    <t>Critereon</t>
  </si>
  <si>
    <t>Weighting</t>
  </si>
  <si>
    <t>Score</t>
  </si>
  <si>
    <t>Assessment</t>
  </si>
  <si>
    <t>in %</t>
  </si>
  <si>
    <t>(max.10)</t>
  </si>
  <si>
    <t>(2)x(3)</t>
  </si>
  <si>
    <t>(2)x(5)</t>
  </si>
  <si>
    <t>(2)x(7)</t>
  </si>
  <si>
    <t>(2)x(9)</t>
  </si>
  <si>
    <t>(2)x(11)</t>
  </si>
  <si>
    <t>1. Technical experience</t>
  </si>
  <si>
    <t xml:space="preserve"> </t>
  </si>
  <si>
    <t>Technical experience (up to five specialist areas, including cross-cutting themes)</t>
  </si>
  <si>
    <t xml:space="preserve"> 1. </t>
  </si>
  <si>
    <t xml:space="preserve"> 2. </t>
  </si>
  <si>
    <t xml:space="preserve"> 3. </t>
  </si>
  <si>
    <t xml:space="preserve"> 4. </t>
  </si>
  <si>
    <t xml:space="preserve"> 5. </t>
  </si>
  <si>
    <t>Total 1.</t>
  </si>
  <si>
    <t>2. Regional experience</t>
  </si>
  <si>
    <t>Regional experience</t>
  </si>
  <si>
    <t>[please select region/country]</t>
  </si>
  <si>
    <t>3. Experience of development projects (ODA-financed)</t>
  </si>
  <si>
    <t>Experience of development projects (at least 50% ODA-financed)</t>
  </si>
  <si>
    <t>Overall total</t>
  </si>
  <si>
    <t>Ranking</t>
  </si>
  <si>
    <t>I hereby declare that I have filled out this assessment independently, to the best of my knowledge and in good faith.</t>
  </si>
  <si>
    <t xml:space="preserve">For the technical assessment: </t>
  </si>
  <si>
    <t>For the commercial assessment:</t>
  </si>
  <si>
    <t>Date, full first and last names, function, OU</t>
  </si>
  <si>
    <t>83489483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</si>
</sst>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;;"/>
    <numFmt numFmtId="165" formatCode="0.00;;"/>
    <numFmt numFmtId="166" formatCode="&quot;(&quot;0&quot;)&quot;"/>
    <numFmt numFmtId="167" formatCode="_-* #,##0_-;\-* #,##0_-;_-* &quot;-&quot;??_-;_-@_-"/>
  </numFmts>
  <fonts count="19">
    <font>
      <sz val="8"/>
      <name val="Arial"/>
    </font>
    <font>
      <sz val="11"/>
      <color theme="1"/>
      <name val="Aptos Narrow"/>
      <family val="2"/>
      <scheme val="minor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sz val="6"/>
      <name val="Arial"/>
      <family val="2"/>
    </font>
    <font>
      <sz val="22"/>
      <color rgb="FF808080"/>
      <name val="Arial"/>
      <family val="2"/>
    </font>
    <font>
      <sz val="8"/>
      <name val="Arial"/>
      <family val="2"/>
    </font>
    <font>
      <i/>
      <sz val="10"/>
      <color rgb="FF7F7F7F"/>
      <name val="Aptos Narrow"/>
      <family val="2"/>
      <scheme val="minor"/>
    </font>
    <font>
      <i/>
      <sz val="8"/>
      <color rgb="FF7F7F7F"/>
      <name val="Aptos Narrow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sz val="10"/>
      <name val="Arial"/>
      <family val="2"/>
    </font>
    <font>
      <sz val="8"/>
      <name val="Univers (WN)"/>
    </font>
    <font>
      <sz val="10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thin">
        <color indexed="23"/>
      </left>
      <right/>
      <top style="hair">
        <color rgb="FF808080"/>
      </top>
      <bottom style="hair">
        <color rgb="FF808080"/>
      </bottom>
      <diagonal/>
    </border>
    <border>
      <left/>
      <right style="thin">
        <color indexed="23"/>
      </right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969696"/>
      </bottom>
      <diagonal/>
    </border>
    <border>
      <left/>
      <right/>
      <top style="hair">
        <color rgb="FF808080"/>
      </top>
      <bottom style="thin">
        <color rgb="FF808080"/>
      </bottom>
      <diagonal/>
    </border>
    <border>
      <left/>
      <right/>
      <top style="hair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808080"/>
      </bottom>
      <diagonal/>
    </border>
    <border>
      <left style="thin">
        <color indexed="23"/>
      </left>
      <right/>
      <top style="thin">
        <color rgb="FF808080"/>
      </top>
      <bottom style="hair">
        <color rgb="FF808080"/>
      </bottom>
      <diagonal/>
    </border>
    <border>
      <left/>
      <right/>
      <top style="thin">
        <color rgb="FF808080"/>
      </top>
      <bottom style="hair">
        <color rgb="FF808080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rgb="FF969696"/>
      </top>
      <bottom/>
      <diagonal/>
    </border>
    <border>
      <left/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 style="hair">
        <color rgb="FF808080"/>
      </top>
      <bottom/>
      <diagonal/>
    </border>
    <border>
      <left/>
      <right style="thin">
        <color indexed="23"/>
      </right>
      <top style="hair">
        <color rgb="FF808080"/>
      </top>
      <bottom/>
      <diagonal/>
    </border>
    <border>
      <left/>
      <right/>
      <top style="hair">
        <color rgb="FF808080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 style="thin">
        <color rgb="FF969696"/>
      </top>
      <bottom style="medium">
        <color indexed="64"/>
      </bottom>
      <diagonal/>
    </border>
    <border>
      <left style="thin">
        <color indexed="23"/>
      </left>
      <right/>
      <top style="hair">
        <color rgb="FF808080"/>
      </top>
      <bottom style="medium">
        <color indexed="64"/>
      </bottom>
      <diagonal/>
    </border>
    <border>
      <left/>
      <right style="thin">
        <color indexed="23"/>
      </right>
      <top style="hair">
        <color rgb="FF808080"/>
      </top>
      <bottom style="medium">
        <color indexed="64"/>
      </bottom>
      <diagonal/>
    </border>
    <border>
      <left/>
      <right/>
      <top style="hair">
        <color rgb="FF808080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/>
      <top/>
      <bottom style="thin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/>
      <right style="thin">
        <color indexed="23"/>
      </right>
      <top style="thin">
        <color rgb="FF808080"/>
      </top>
      <bottom style="medium">
        <color rgb="FF808080"/>
      </bottom>
      <diagonal/>
    </border>
    <border>
      <left style="thin">
        <color indexed="23"/>
      </left>
      <right/>
      <top style="thin">
        <color rgb="FF808080"/>
      </top>
      <bottom style="medium">
        <color rgb="FF808080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rgb="FF808080"/>
      </left>
      <right style="thin">
        <color indexed="23"/>
      </right>
      <top/>
      <bottom/>
      <diagonal/>
    </border>
    <border>
      <left style="thin">
        <color rgb="FF808080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 style="thin">
        <color rgb="FF808080"/>
      </bottom>
      <diagonal/>
    </border>
    <border>
      <left style="hair">
        <color indexed="64"/>
      </left>
      <right style="thin">
        <color indexed="23"/>
      </right>
      <top style="thin">
        <color rgb="FF808080"/>
      </top>
      <bottom style="thin">
        <color rgb="FF808080"/>
      </bottom>
      <diagonal/>
    </border>
    <border>
      <left style="hair">
        <color indexed="64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hair">
        <color rgb="FF808080"/>
      </bottom>
      <diagonal/>
    </border>
    <border>
      <left style="thin">
        <color rgb="FF808080"/>
      </left>
      <right style="thin">
        <color indexed="23"/>
      </right>
      <top/>
      <bottom style="hair">
        <color rgb="FF808080"/>
      </bottom>
      <diagonal/>
    </border>
    <border>
      <left style="thin">
        <color indexed="23"/>
      </left>
      <right style="hair">
        <color indexed="64"/>
      </right>
      <top/>
      <bottom style="hair">
        <color rgb="FF808080"/>
      </bottom>
      <diagonal/>
    </border>
    <border>
      <left style="hair">
        <color indexed="64"/>
      </left>
      <right style="thin">
        <color indexed="23"/>
      </right>
      <top/>
      <bottom style="hair">
        <color rgb="FF808080"/>
      </bottom>
      <diagonal/>
    </border>
    <border>
      <left style="hair">
        <color indexed="64"/>
      </left>
      <right/>
      <top/>
      <bottom style="hair">
        <color rgb="FF808080"/>
      </bottom>
      <diagonal/>
    </border>
    <border>
      <left style="thin">
        <color rgb="FF808080"/>
      </left>
      <right style="thin">
        <color indexed="23"/>
      </right>
      <top style="hair">
        <color rgb="FF808080"/>
      </top>
      <bottom style="hair">
        <color rgb="FF808080"/>
      </bottom>
      <diagonal/>
    </border>
    <border>
      <left style="thin">
        <color indexed="23"/>
      </left>
      <right style="hair">
        <color indexed="64"/>
      </right>
      <top style="hair">
        <color rgb="FF808080"/>
      </top>
      <bottom style="hair">
        <color rgb="FF808080"/>
      </bottom>
      <diagonal/>
    </border>
    <border>
      <left style="hair">
        <color indexed="64"/>
      </left>
      <right style="thin">
        <color indexed="23"/>
      </right>
      <top style="hair">
        <color rgb="FF808080"/>
      </top>
      <bottom style="hair">
        <color rgb="FF808080"/>
      </bottom>
      <diagonal/>
    </border>
    <border>
      <left style="hair">
        <color indexed="64"/>
      </left>
      <right/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indexed="23"/>
      </right>
      <top style="hair">
        <color rgb="FF808080"/>
      </top>
      <bottom/>
      <diagonal/>
    </border>
    <border>
      <left style="thin">
        <color indexed="23"/>
      </left>
      <right style="hair">
        <color indexed="64"/>
      </right>
      <top style="hair">
        <color rgb="FF808080"/>
      </top>
      <bottom/>
      <diagonal/>
    </border>
    <border>
      <left style="hair">
        <color indexed="64"/>
      </left>
      <right style="thin">
        <color indexed="23"/>
      </right>
      <top style="hair">
        <color rgb="FF808080"/>
      </top>
      <bottom/>
      <diagonal/>
    </border>
    <border>
      <left style="hair">
        <color indexed="64"/>
      </left>
      <right/>
      <top style="hair">
        <color rgb="FF808080"/>
      </top>
      <bottom/>
      <diagonal/>
    </border>
    <border>
      <left style="thin">
        <color rgb="FF808080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hair">
        <color indexed="64"/>
      </right>
      <top/>
      <bottom style="thin">
        <color rgb="FF808080"/>
      </bottom>
      <diagonal/>
    </border>
    <border>
      <left style="hair">
        <color indexed="64"/>
      </left>
      <right style="thin">
        <color indexed="23"/>
      </right>
      <top/>
      <bottom style="thin">
        <color rgb="FF808080"/>
      </bottom>
      <diagonal/>
    </border>
    <border>
      <left style="hair">
        <color indexed="64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/>
      <diagonal/>
    </border>
    <border>
      <left style="hair">
        <color indexed="64"/>
      </left>
      <right style="thin">
        <color indexed="23"/>
      </right>
      <top style="thin">
        <color rgb="FF808080"/>
      </top>
      <bottom/>
      <diagonal/>
    </border>
    <border>
      <left style="hair">
        <color indexed="64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23"/>
      </right>
      <top style="thin">
        <color rgb="FF808080"/>
      </top>
      <bottom style="medium">
        <color rgb="FF808080"/>
      </bottom>
      <diagonal/>
    </border>
    <border>
      <left style="thin">
        <color indexed="23"/>
      </left>
      <right style="hair">
        <color indexed="64"/>
      </right>
      <top style="thin">
        <color rgb="FF808080"/>
      </top>
      <bottom style="medium">
        <color rgb="FF808080"/>
      </bottom>
      <diagonal/>
    </border>
    <border>
      <left style="hair">
        <color indexed="64"/>
      </left>
      <right style="thin">
        <color indexed="23"/>
      </right>
      <top style="thin">
        <color rgb="FF808080"/>
      </top>
      <bottom style="medium">
        <color rgb="FF808080"/>
      </bottom>
      <diagonal/>
    </border>
    <border>
      <left/>
      <right style="hair">
        <color indexed="64"/>
      </right>
      <top style="thin">
        <color rgb="FF808080"/>
      </top>
      <bottom style="medium">
        <color rgb="FF808080"/>
      </bottom>
      <diagonal/>
    </border>
    <border>
      <left style="hair">
        <color indexed="64"/>
      </left>
      <right/>
      <top style="thin">
        <color rgb="FF808080"/>
      </top>
      <bottom style="medium">
        <color rgb="FF80808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 applyProtection="1">
      <alignment vertical="center"/>
      <protection hidden="1"/>
    </xf>
    <xf numFmtId="0" fontId="8" fillId="0" borderId="0" xfId="3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vertical="top"/>
    </xf>
    <xf numFmtId="49" fontId="9" fillId="0" borderId="2" xfId="0" applyNumberFormat="1" applyFont="1" applyBorder="1" applyAlignment="1">
      <alignment vertical="top" wrapText="1"/>
    </xf>
    <xf numFmtId="14" fontId="9" fillId="0" borderId="2" xfId="0" applyNumberFormat="1" applyFont="1" applyBorder="1" applyAlignment="1">
      <alignment vertical="top" wrapText="1"/>
    </xf>
    <xf numFmtId="0" fontId="9" fillId="0" borderId="2" xfId="0" applyFont="1" applyBorder="1" applyAlignment="1" applyProtection="1">
      <alignment vertical="center"/>
      <protection hidden="1"/>
    </xf>
    <xf numFmtId="0" fontId="6" fillId="0" borderId="0" xfId="0" applyFont="1" applyAlignment="1">
      <alignment horizontal="left" vertical="top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top"/>
    </xf>
    <xf numFmtId="49" fontId="11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vertical="top" wrapText="1"/>
    </xf>
    <xf numFmtId="14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 applyProtection="1">
      <alignment vertical="center"/>
      <protection hidden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vertical="center" wrapText="1"/>
    </xf>
    <xf numFmtId="0" fontId="10" fillId="4" borderId="6" xfId="0" applyFont="1" applyFill="1" applyBorder="1"/>
    <xf numFmtId="0" fontId="9" fillId="4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/>
    <xf numFmtId="0" fontId="10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6" xfId="0" applyFont="1" applyBorder="1"/>
    <xf numFmtId="49" fontId="10" fillId="0" borderId="0" xfId="0" applyNumberFormat="1" applyFont="1" applyAlignment="1">
      <alignment vertical="center"/>
    </xf>
    <xf numFmtId="0" fontId="11" fillId="0" borderId="20" xfId="2" applyNumberFormat="1" applyFont="1" applyFill="1" applyBorder="1" applyAlignment="1" applyProtection="1">
      <alignment vertical="center"/>
    </xf>
    <xf numFmtId="0" fontId="9" fillId="4" borderId="6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0" fillId="4" borderId="6" xfId="0" applyFill="1" applyBorder="1"/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1" fontId="6" fillId="2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 wrapText="1"/>
    </xf>
    <xf numFmtId="1" fontId="6" fillId="2" borderId="27" xfId="2" applyNumberFormat="1" applyFont="1" applyFill="1" applyBorder="1" applyAlignment="1" applyProtection="1">
      <alignment horizontal="right" vertical="center"/>
      <protection locked="0"/>
    </xf>
    <xf numFmtId="49" fontId="0" fillId="0" borderId="5" xfId="0" applyNumberFormat="1" applyBorder="1" applyAlignment="1">
      <alignment vertical="center"/>
    </xf>
    <xf numFmtId="0" fontId="9" fillId="0" borderId="34" xfId="2" applyNumberFormat="1" applyFont="1" applyFill="1" applyBorder="1" applyAlignment="1" applyProtection="1">
      <alignment vertical="center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5" fillId="4" borderId="6" xfId="0" applyNumberFormat="1" applyFont="1" applyFill="1" applyBorder="1" applyAlignment="1">
      <alignment horizontal="left" vertical="center" indent="1"/>
    </xf>
    <xf numFmtId="49" fontId="9" fillId="4" borderId="6" xfId="0" applyNumberFormat="1" applyFont="1" applyFill="1" applyBorder="1" applyAlignment="1">
      <alignment vertical="center"/>
    </xf>
    <xf numFmtId="0" fontId="9" fillId="4" borderId="39" xfId="0" applyFont="1" applyFill="1" applyBorder="1" applyAlignment="1">
      <alignment vertical="center"/>
    </xf>
    <xf numFmtId="165" fontId="9" fillId="4" borderId="8" xfId="0" applyNumberFormat="1" applyFont="1" applyFill="1" applyBorder="1" applyAlignment="1">
      <alignment vertical="center"/>
    </xf>
    <xf numFmtId="165" fontId="9" fillId="4" borderId="6" xfId="0" applyNumberFormat="1" applyFont="1" applyFill="1" applyBorder="1" applyAlignment="1">
      <alignment vertical="center"/>
    </xf>
    <xf numFmtId="166" fontId="6" fillId="0" borderId="40" xfId="0" quotePrefix="1" applyNumberFormat="1" applyFont="1" applyBorder="1" applyAlignment="1">
      <alignment horizontal="center" vertical="center"/>
    </xf>
    <xf numFmtId="166" fontId="6" fillId="0" borderId="41" xfId="0" applyNumberFormat="1" applyFont="1" applyBorder="1" applyAlignment="1">
      <alignment horizontal="center" vertical="center"/>
    </xf>
    <xf numFmtId="166" fontId="6" fillId="0" borderId="42" xfId="0" applyNumberFormat="1" applyFont="1" applyBorder="1" applyAlignment="1">
      <alignment horizontal="center" vertical="center"/>
    </xf>
    <xf numFmtId="166" fontId="6" fillId="0" borderId="43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16" fillId="0" borderId="41" xfId="0" applyNumberFormat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9" fillId="6" borderId="6" xfId="0" applyNumberFormat="1" applyFont="1" applyFill="1" applyBorder="1" applyAlignment="1">
      <alignment horizontal="left" vertical="center" indent="1"/>
    </xf>
    <xf numFmtId="49" fontId="9" fillId="6" borderId="6" xfId="0" applyNumberFormat="1" applyFont="1" applyFill="1" applyBorder="1" applyAlignment="1">
      <alignment vertical="center"/>
    </xf>
    <xf numFmtId="0" fontId="9" fillId="6" borderId="46" xfId="0" applyFont="1" applyFill="1" applyBorder="1" applyAlignment="1">
      <alignment vertical="center"/>
    </xf>
    <xf numFmtId="0" fontId="9" fillId="6" borderId="47" xfId="0" applyFont="1" applyFill="1" applyBorder="1" applyAlignment="1">
      <alignment vertical="center"/>
    </xf>
    <xf numFmtId="165" fontId="9" fillId="6" borderId="48" xfId="0" applyNumberFormat="1" applyFont="1" applyFill="1" applyBorder="1" applyAlignment="1">
      <alignment vertical="center"/>
    </xf>
    <xf numFmtId="165" fontId="9" fillId="6" borderId="49" xfId="0" applyNumberFormat="1" applyFont="1" applyFill="1" applyBorder="1" applyAlignment="1">
      <alignment vertical="center"/>
    </xf>
    <xf numFmtId="49" fontId="6" fillId="0" borderId="50" xfId="0" applyNumberFormat="1" applyFont="1" applyBorder="1" applyAlignment="1">
      <alignment vertical="center"/>
    </xf>
    <xf numFmtId="0" fontId="6" fillId="0" borderId="51" xfId="2" applyNumberFormat="1" applyFont="1" applyFill="1" applyBorder="1" applyAlignment="1" applyProtection="1">
      <alignment vertical="center"/>
    </xf>
    <xf numFmtId="0" fontId="6" fillId="0" borderId="52" xfId="0" applyFont="1" applyBorder="1" applyAlignment="1">
      <alignment vertical="center"/>
    </xf>
    <xf numFmtId="164" fontId="6" fillId="0" borderId="53" xfId="0" applyNumberFormat="1" applyFont="1" applyBorder="1" applyAlignment="1">
      <alignment vertical="center"/>
    </xf>
    <xf numFmtId="164" fontId="6" fillId="0" borderId="54" xfId="0" applyNumberFormat="1" applyFont="1" applyBorder="1" applyAlignment="1">
      <alignment vertical="center"/>
    </xf>
    <xf numFmtId="0" fontId="6" fillId="3" borderId="55" xfId="2" applyNumberFormat="1" applyFont="1" applyFill="1" applyBorder="1" applyAlignment="1" applyProtection="1">
      <alignment vertical="center"/>
      <protection locked="0"/>
    </xf>
    <xf numFmtId="0" fontId="6" fillId="3" borderId="56" xfId="0" applyFont="1" applyFill="1" applyBorder="1" applyAlignment="1" applyProtection="1">
      <alignment vertical="center"/>
      <protection locked="0"/>
    </xf>
    <xf numFmtId="164" fontId="6" fillId="0" borderId="57" xfId="0" applyNumberFormat="1" applyFont="1" applyBorder="1" applyAlignment="1">
      <alignment vertical="center"/>
    </xf>
    <xf numFmtId="164" fontId="6" fillId="0" borderId="58" xfId="0" applyNumberFormat="1" applyFont="1" applyBorder="1" applyAlignment="1">
      <alignment vertical="center"/>
    </xf>
    <xf numFmtId="0" fontId="6" fillId="3" borderId="59" xfId="2" applyNumberFormat="1" applyFont="1" applyFill="1" applyBorder="1" applyAlignment="1" applyProtection="1">
      <alignment vertical="center"/>
      <protection locked="0"/>
    </xf>
    <xf numFmtId="0" fontId="6" fillId="3" borderId="60" xfId="0" applyFont="1" applyFill="1" applyBorder="1" applyAlignment="1" applyProtection="1">
      <alignment vertical="center"/>
      <protection locked="0"/>
    </xf>
    <xf numFmtId="164" fontId="6" fillId="0" borderId="61" xfId="0" applyNumberFormat="1" applyFont="1" applyBorder="1" applyAlignment="1">
      <alignment vertical="center"/>
    </xf>
    <xf numFmtId="164" fontId="6" fillId="0" borderId="62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164" fontId="9" fillId="7" borderId="46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164" fontId="9" fillId="0" borderId="48" xfId="0" applyNumberFormat="1" applyFont="1" applyBorder="1" applyAlignment="1">
      <alignment vertical="center"/>
    </xf>
    <xf numFmtId="164" fontId="9" fillId="7" borderId="49" xfId="0" applyNumberFormat="1" applyFont="1" applyFill="1" applyBorder="1" applyAlignment="1">
      <alignment vertical="center"/>
    </xf>
    <xf numFmtId="49" fontId="9" fillId="6" borderId="5" xfId="0" applyNumberFormat="1" applyFont="1" applyFill="1" applyBorder="1" applyAlignment="1">
      <alignment horizontal="left" vertical="center" indent="1"/>
    </xf>
    <xf numFmtId="49" fontId="9" fillId="6" borderId="5" xfId="0" applyNumberFormat="1" applyFont="1" applyFill="1" applyBorder="1" applyAlignment="1">
      <alignment vertical="center"/>
    </xf>
    <xf numFmtId="0" fontId="9" fillId="6" borderId="63" xfId="0" applyFont="1" applyFill="1" applyBorder="1" applyAlignment="1">
      <alignment vertical="center"/>
    </xf>
    <xf numFmtId="0" fontId="9" fillId="6" borderId="64" xfId="0" applyFont="1" applyFill="1" applyBorder="1" applyAlignment="1">
      <alignment vertical="center"/>
    </xf>
    <xf numFmtId="165" fontId="9" fillId="6" borderId="65" xfId="0" applyNumberFormat="1" applyFont="1" applyFill="1" applyBorder="1" applyAlignment="1">
      <alignment vertical="center"/>
    </xf>
    <xf numFmtId="165" fontId="9" fillId="6" borderId="6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46" xfId="2" applyNumberFormat="1" applyFont="1" applyFill="1" applyBorder="1" applyAlignment="1" applyProtection="1">
      <alignment vertical="center"/>
      <protection locked="0"/>
    </xf>
    <xf numFmtId="0" fontId="6" fillId="3" borderId="47" xfId="0" applyFont="1" applyFill="1" applyBorder="1" applyAlignment="1" applyProtection="1">
      <alignment vertical="center"/>
      <protection locked="0"/>
    </xf>
    <xf numFmtId="164" fontId="6" fillId="0" borderId="48" xfId="0" applyNumberFormat="1" applyFont="1" applyBorder="1" applyAlignment="1">
      <alignment vertical="center"/>
    </xf>
    <xf numFmtId="164" fontId="6" fillId="0" borderId="4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3" borderId="45" xfId="2" applyNumberFormat="1" applyFont="1" applyFill="1" applyBorder="1" applyAlignment="1" applyProtection="1">
      <alignment vertical="center"/>
      <protection locked="0"/>
    </xf>
    <xf numFmtId="0" fontId="6" fillId="3" borderId="41" xfId="0" applyFont="1" applyFill="1" applyBorder="1" applyAlignment="1" applyProtection="1">
      <alignment vertical="center"/>
      <protection locked="0"/>
    </xf>
    <xf numFmtId="164" fontId="6" fillId="0" borderId="42" xfId="0" applyNumberFormat="1" applyFont="1" applyBorder="1" applyAlignment="1">
      <alignment vertical="center"/>
    </xf>
    <xf numFmtId="164" fontId="6" fillId="0" borderId="44" xfId="0" applyNumberFormat="1" applyFont="1" applyBorder="1" applyAlignment="1">
      <alignment vertical="center"/>
    </xf>
    <xf numFmtId="49" fontId="15" fillId="0" borderId="10" xfId="0" applyNumberFormat="1" applyFont="1" applyBorder="1" applyAlignment="1">
      <alignment horizontal="left" vertical="center"/>
    </xf>
    <xf numFmtId="49" fontId="17" fillId="0" borderId="10" xfId="0" applyNumberFormat="1" applyFont="1" applyBorder="1" applyAlignment="1">
      <alignment vertical="center"/>
    </xf>
    <xf numFmtId="164" fontId="15" fillId="0" borderId="40" xfId="2" applyNumberFormat="1" applyFont="1" applyBorder="1" applyAlignment="1" applyProtection="1">
      <alignment vertical="center"/>
    </xf>
    <xf numFmtId="0" fontId="17" fillId="0" borderId="68" xfId="0" applyFont="1" applyBorder="1" applyAlignment="1">
      <alignment vertical="center"/>
    </xf>
    <xf numFmtId="164" fontId="15" fillId="0" borderId="69" xfId="0" applyNumberFormat="1" applyFont="1" applyBorder="1" applyAlignment="1">
      <alignment vertical="center"/>
    </xf>
    <xf numFmtId="164" fontId="15" fillId="7" borderId="70" xfId="0" applyNumberFormat="1" applyFont="1" applyFill="1" applyBorder="1" applyAlignment="1">
      <alignment vertical="center"/>
    </xf>
    <xf numFmtId="49" fontId="15" fillId="0" borderId="36" xfId="0" applyNumberFormat="1" applyFont="1" applyBorder="1" applyAlignment="1">
      <alignment vertical="center"/>
    </xf>
    <xf numFmtId="49" fontId="17" fillId="0" borderId="36" xfId="0" applyNumberFormat="1" applyFont="1" applyBorder="1" applyAlignment="1">
      <alignment vertical="center"/>
    </xf>
    <xf numFmtId="0" fontId="17" fillId="0" borderId="7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3" borderId="73" xfId="0" applyFont="1" applyFill="1" applyBorder="1" applyAlignment="1" applyProtection="1">
      <alignment vertical="center"/>
      <protection locked="0"/>
    </xf>
    <xf numFmtId="0" fontId="17" fillId="0" borderId="74" xfId="0" applyFont="1" applyBorder="1" applyAlignment="1">
      <alignment vertical="center"/>
    </xf>
    <xf numFmtId="0" fontId="17" fillId="3" borderId="75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6" fillId="0" borderId="0" xfId="0" applyNumberFormat="1" applyFont="1" applyAlignment="1" applyProtection="1">
      <alignment vertical="top"/>
      <protection locked="0"/>
    </xf>
    <xf numFmtId="49" fontId="0" fillId="0" borderId="0" xfId="0" applyNumberFormat="1" applyAlignment="1">
      <alignment vertical="top"/>
    </xf>
    <xf numFmtId="49" fontId="6" fillId="0" borderId="0" xfId="0" applyNumberFormat="1" applyFont="1" applyAlignment="1">
      <alignment vertical="top"/>
    </xf>
    <xf numFmtId="167" fontId="10" fillId="2" borderId="0" xfId="1" applyNumberFormat="1" applyFont="1" applyFill="1" applyBorder="1" applyAlignment="1" applyProtection="1">
      <alignment horizontal="right" vertical="center"/>
      <protection locked="0"/>
    </xf>
    <xf numFmtId="167" fontId="10" fillId="2" borderId="16" xfId="1" applyNumberFormat="1" applyFont="1" applyFill="1" applyBorder="1" applyAlignment="1" applyProtection="1">
      <alignment horizontal="right" vertical="center"/>
      <protection locked="0"/>
    </xf>
    <xf numFmtId="49" fontId="6" fillId="3" borderId="26" xfId="0" applyNumberFormat="1" applyFont="1" applyFill="1" applyBorder="1" applyAlignment="1" applyProtection="1">
      <alignment vertical="center" shrinkToFit="1"/>
      <protection locked="0"/>
    </xf>
    <xf numFmtId="49" fontId="6" fillId="3" borderId="6" xfId="0" applyNumberFormat="1" applyFont="1" applyFill="1" applyBorder="1" applyAlignment="1" applyProtection="1">
      <alignment vertical="center" shrinkToFit="1"/>
      <protection locked="0"/>
    </xf>
    <xf numFmtId="49" fontId="6" fillId="3" borderId="67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top" wrapText="1"/>
    </xf>
    <xf numFmtId="49" fontId="6" fillId="5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wrapText="1"/>
    </xf>
    <xf numFmtId="0" fontId="10" fillId="0" borderId="2" xfId="0" applyFont="1" applyBorder="1"/>
    <xf numFmtId="0" fontId="0" fillId="0" borderId="2" xfId="0" applyBorder="1"/>
    <xf numFmtId="166" fontId="0" fillId="0" borderId="0" xfId="0" quotePrefix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3" borderId="11" xfId="0" applyNumberFormat="1" applyFont="1" applyFill="1" applyBorder="1" applyAlignment="1" applyProtection="1">
      <alignment vertical="center" shrinkToFit="1"/>
      <protection locked="0"/>
    </xf>
    <xf numFmtId="164" fontId="9" fillId="5" borderId="38" xfId="0" applyNumberFormat="1" applyFont="1" applyFill="1" applyBorder="1" applyAlignment="1">
      <alignment horizontal="center" vertical="center"/>
    </xf>
    <xf numFmtId="164" fontId="9" fillId="5" borderId="36" xfId="0" applyNumberFormat="1" applyFont="1" applyFill="1" applyBorder="1" applyAlignment="1">
      <alignment horizontal="center" vertical="center"/>
    </xf>
    <xf numFmtId="164" fontId="9" fillId="0" borderId="35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9" fillId="0" borderId="35" xfId="0" applyNumberFormat="1" applyFont="1" applyBorder="1" applyAlignment="1">
      <alignment horizontal="center" vertical="center"/>
    </xf>
    <xf numFmtId="164" fontId="9" fillId="0" borderId="34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164" fontId="9" fillId="5" borderId="37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164" fontId="6" fillId="5" borderId="31" xfId="0" applyNumberFormat="1" applyFont="1" applyFill="1" applyBorder="1" applyAlignment="1">
      <alignment horizontal="center" vertical="center"/>
    </xf>
    <xf numFmtId="164" fontId="6" fillId="5" borderId="32" xfId="0" applyNumberFormat="1" applyFont="1" applyFill="1" applyBorder="1" applyAlignment="1">
      <alignment horizontal="center" vertical="center"/>
    </xf>
    <xf numFmtId="164" fontId="6" fillId="5" borderId="33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 applyProtection="1">
      <alignment horizontal="center" vertical="center"/>
      <protection locked="0"/>
    </xf>
    <xf numFmtId="164" fontId="6" fillId="5" borderId="0" xfId="0" applyNumberFormat="1" applyFont="1" applyFill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 wrapText="1"/>
    </xf>
    <xf numFmtId="0" fontId="6" fillId="5" borderId="10" xfId="0" applyFont="1" applyFill="1" applyBorder="1" applyAlignment="1" applyProtection="1">
      <alignment vertical="center" shrinkToFit="1"/>
      <protection locked="0"/>
    </xf>
    <xf numFmtId="0" fontId="6" fillId="5" borderId="23" xfId="0" applyFont="1" applyFill="1" applyBorder="1" applyAlignment="1" applyProtection="1">
      <alignment vertical="center" shrinkToFit="1"/>
      <protection locked="0"/>
    </xf>
    <xf numFmtId="164" fontId="6" fillId="5" borderId="24" xfId="0" applyNumberFormat="1" applyFont="1" applyFill="1" applyBorder="1" applyAlignment="1" applyProtection="1">
      <alignment horizontal="center" vertical="center"/>
      <protection locked="0"/>
    </xf>
    <xf numFmtId="164" fontId="6" fillId="5" borderId="25" xfId="0" applyNumberFormat="1" applyFont="1" applyFill="1" applyBorder="1" applyAlignment="1" applyProtection="1">
      <alignment horizontal="center" vertical="center"/>
      <protection locked="0"/>
    </xf>
    <xf numFmtId="164" fontId="6" fillId="5" borderId="20" xfId="0" applyNumberFormat="1" applyFont="1" applyFill="1" applyBorder="1" applyAlignment="1" applyProtection="1">
      <alignment horizontal="center" vertical="center"/>
      <protection locked="0"/>
    </xf>
    <xf numFmtId="164" fontId="6" fillId="5" borderId="26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5" borderId="12" xfId="0" applyNumberFormat="1" applyFont="1" applyFill="1" applyBorder="1" applyAlignment="1" applyProtection="1">
      <alignment horizontal="center" vertical="center"/>
      <protection locked="0"/>
    </xf>
    <xf numFmtId="164" fontId="6" fillId="5" borderId="13" xfId="0" applyNumberFormat="1" applyFont="1" applyFill="1" applyBorder="1" applyAlignment="1" applyProtection="1">
      <alignment horizontal="center" vertical="center"/>
      <protection locked="0"/>
    </xf>
    <xf numFmtId="164" fontId="6" fillId="5" borderId="18" xfId="0" applyNumberFormat="1" applyFont="1" applyFill="1" applyBorder="1" applyAlignment="1" applyProtection="1">
      <alignment horizontal="center" vertical="center"/>
      <protection locked="0"/>
    </xf>
    <xf numFmtId="164" fontId="6" fillId="5" borderId="19" xfId="0" applyNumberFormat="1" applyFont="1" applyFill="1" applyBorder="1" applyAlignment="1" applyProtection="1">
      <alignment horizontal="center" vertical="center"/>
      <protection locked="0"/>
    </xf>
    <xf numFmtId="164" fontId="9" fillId="0" borderId="21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164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49" fontId="9" fillId="2" borderId="0" xfId="0" applyNumberFormat="1" applyFont="1" applyFill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10" fillId="0" borderId="0" xfId="0" applyFont="1" applyAlignment="1">
      <alignment vertical="top" wrapText="1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/>
    </xf>
    <xf numFmtId="0" fontId="10" fillId="0" borderId="0" xfId="0" applyFont="1"/>
    <xf numFmtId="49" fontId="9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0" fillId="0" borderId="0" xfId="0" applyFont="1" applyAlignment="1" applyProtection="1">
      <alignment vertical="center"/>
      <protection hidden="1"/>
    </xf>
  </cellXfs>
  <cellStyles count="4">
    <cellStyle name="Comma" xfId="1" builtinId="3"/>
    <cellStyle name="Explanatory Text" xfId="3" builtinId="53"/>
    <cellStyle name="Normal" xfId="0" builtinId="0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428625</xdr:colOff>
      <xdr:row>0</xdr:row>
      <xdr:rowOff>114300</xdr:rowOff>
    </xdr:from>
    <xdr:to>
      <xdr:col>19</xdr:col>
      <xdr:colOff>0</xdr:colOff>
      <xdr:row>0</xdr:row>
      <xdr:rowOff>751205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A729B5-607B-46C4-B26D-E2271CD2E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0" r="11803" b="16392"/>
        <a:stretch/>
      </xdr:blipFill>
      <xdr:spPr>
        <a:xfrm>
          <a:off x="10763250" y="114300"/>
          <a:ext cx="1931842" cy="636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gizonline.sharepoint.com/sites/CountryOfficeGIZRW-ContractsandProcurement/Freigegebene%20Dokumente/Contracts%20and%20Procurement/Mahoro%20JP/JP-Ongoing/0602AD-C83489211-C235447-DRONES%20TRAINING/1.Tender%20documents/Annex1_Eligibility%20Assessment.xlsx" TargetMode="External"/><Relationship Id="rId2" Type="http://schemas.microsoft.com/office/2019/04/relationships/externalLinkLongPath" Target="/sites/CountryOfficeGIZRW-ContractsandProcurement/Freigegebene%20Dokumente/Contracts%20and%20Procurement/Mahoro%20JP/JP-Ongoing/0602AD-C83489211-C235447-DRONES%20TRAINING/1.Tender%20documents/Annex1_Eligibility%20Assessment.xlsx?5B4749AB" TargetMode="External"/><Relationship Id="rId1" Type="http://schemas.openxmlformats.org/officeDocument/2006/relationships/externalLinkPath" Target="file:///\\5B4749AB\Annex1_Eligibility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andidateTenderer 1 - 5"/>
      <sheetName val="CandidateTenderer 6 - 10"/>
      <sheetName val="CandidateTenderer 11 - 15"/>
      <sheetName val="Information"/>
      <sheetName val="Overview geographical regions"/>
      <sheetName val="Auswahllist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 xml:space="preserve">in World </v>
          </cell>
          <cell r="D2">
            <v>0</v>
          </cell>
          <cell r="E2" t="str">
            <v>yes</v>
          </cell>
          <cell r="F2" t="str">
            <v>eligible</v>
          </cell>
          <cell r="G2">
            <v>0</v>
          </cell>
        </row>
        <row r="3">
          <cell r="C3" t="str">
            <v xml:space="preserve">in Africa </v>
          </cell>
          <cell r="D3">
            <v>1</v>
          </cell>
          <cell r="E3" t="str">
            <v>no</v>
          </cell>
          <cell r="F3" t="str">
            <v>ineligible</v>
          </cell>
          <cell r="G3">
            <v>0</v>
          </cell>
        </row>
        <row r="4">
          <cell r="C4" t="str">
            <v xml:space="preserve">in Eastern Africa </v>
          </cell>
          <cell r="D4">
            <v>2</v>
          </cell>
          <cell r="G4">
            <v>0</v>
          </cell>
        </row>
        <row r="5">
          <cell r="C5" t="str">
            <v xml:space="preserve">in Middle Africa </v>
          </cell>
          <cell r="D5">
            <v>3</v>
          </cell>
          <cell r="G5">
            <v>0</v>
          </cell>
        </row>
        <row r="6">
          <cell r="C6" t="str">
            <v xml:space="preserve">in Northern Africa </v>
          </cell>
          <cell r="D6">
            <v>4</v>
          </cell>
          <cell r="G6">
            <v>0</v>
          </cell>
        </row>
        <row r="7">
          <cell r="C7" t="str">
            <v xml:space="preserve">in Southern Africa </v>
          </cell>
          <cell r="D7">
            <v>5</v>
          </cell>
          <cell r="G7" t="e">
            <v>#REF!</v>
          </cell>
        </row>
        <row r="8">
          <cell r="C8" t="str">
            <v xml:space="preserve">in Western Africa </v>
          </cell>
          <cell r="D8">
            <v>6</v>
          </cell>
          <cell r="G8" t="e">
            <v>#REF!</v>
          </cell>
        </row>
        <row r="9">
          <cell r="C9" t="str">
            <v xml:space="preserve">in Americas </v>
          </cell>
          <cell r="D9">
            <v>7</v>
          </cell>
          <cell r="G9" t="e">
            <v>#REF!</v>
          </cell>
        </row>
        <row r="10">
          <cell r="C10" t="str">
            <v xml:space="preserve">in Latin America and the Caribbea </v>
          </cell>
          <cell r="D10">
            <v>8</v>
          </cell>
          <cell r="G10" t="e">
            <v>#REF!</v>
          </cell>
        </row>
        <row r="11">
          <cell r="C11" t="str">
            <v xml:space="preserve">in Caribbean </v>
          </cell>
          <cell r="D11">
            <v>9</v>
          </cell>
          <cell r="G11" t="e">
            <v>#REF!</v>
          </cell>
        </row>
        <row r="12">
          <cell r="C12" t="str">
            <v xml:space="preserve">in Central America </v>
          </cell>
          <cell r="D12">
            <v>10</v>
          </cell>
          <cell r="G12" t="e">
            <v>#REF!</v>
          </cell>
        </row>
        <row r="13">
          <cell r="C13" t="str">
            <v xml:space="preserve">in South America </v>
          </cell>
          <cell r="G13" t="e">
            <v>#REF!</v>
          </cell>
        </row>
        <row r="14">
          <cell r="C14" t="str">
            <v xml:space="preserve">in Northern America </v>
          </cell>
          <cell r="G14" t="e">
            <v>#REF!</v>
          </cell>
        </row>
        <row r="15">
          <cell r="C15" t="str">
            <v xml:space="preserve">in Asia </v>
          </cell>
          <cell r="G15" t="e">
            <v>#REF!</v>
          </cell>
        </row>
        <row r="16">
          <cell r="C16" t="str">
            <v xml:space="preserve">in Central Asia </v>
          </cell>
          <cell r="G16" t="e">
            <v>#REF!</v>
          </cell>
        </row>
        <row r="17">
          <cell r="C17" t="str">
            <v xml:space="preserve">in Eastern Asia </v>
          </cell>
          <cell r="G17" t="e">
            <v>#REF!</v>
          </cell>
        </row>
        <row r="18">
          <cell r="C18" t="str">
            <v xml:space="preserve">in Southern Asia </v>
          </cell>
          <cell r="G18" t="e">
            <v>#REF!</v>
          </cell>
        </row>
        <row r="19">
          <cell r="C19" t="str">
            <v xml:space="preserve">in South-Eastern Asia </v>
          </cell>
          <cell r="G19" t="e">
            <v>#REF!</v>
          </cell>
        </row>
        <row r="20">
          <cell r="C20" t="str">
            <v xml:space="preserve">in Western Asia </v>
          </cell>
          <cell r="G20" t="e">
            <v>#REF!</v>
          </cell>
        </row>
        <row r="21">
          <cell r="C21" t="str">
            <v xml:space="preserve">in Europe </v>
          </cell>
          <cell r="G21" t="e">
            <v>#REF!</v>
          </cell>
        </row>
        <row r="22">
          <cell r="C22" t="str">
            <v xml:space="preserve">in Eastern Europe </v>
          </cell>
        </row>
        <row r="23">
          <cell r="C23" t="str">
            <v xml:space="preserve">in Northern Europe </v>
          </cell>
        </row>
        <row r="24">
          <cell r="C24" t="str">
            <v xml:space="preserve">in Southern Europe </v>
          </cell>
        </row>
        <row r="25">
          <cell r="C25" t="str">
            <v xml:space="preserve">in Western Europe </v>
          </cell>
        </row>
        <row r="26">
          <cell r="C26" t="str">
            <v xml:space="preserve">in Oceania </v>
          </cell>
        </row>
        <row r="27">
          <cell r="C27" t="str">
            <v>in Afghanistan</v>
          </cell>
        </row>
        <row r="28">
          <cell r="C28" t="str">
            <v>in Åland Islands</v>
          </cell>
        </row>
        <row r="29">
          <cell r="C29" t="str">
            <v>in Albania</v>
          </cell>
        </row>
        <row r="30">
          <cell r="C30" t="str">
            <v>in Algeria</v>
          </cell>
        </row>
        <row r="31">
          <cell r="C31" t="str">
            <v>in American Samoa</v>
          </cell>
        </row>
        <row r="32">
          <cell r="C32" t="str">
            <v>in Andorra</v>
          </cell>
        </row>
        <row r="33">
          <cell r="C33" t="str">
            <v>in Angola</v>
          </cell>
        </row>
        <row r="34">
          <cell r="C34" t="str">
            <v>in Anguilla</v>
          </cell>
        </row>
        <row r="35">
          <cell r="C35" t="str">
            <v>in Antigua and Barbuda</v>
          </cell>
        </row>
        <row r="36">
          <cell r="C36" t="str">
            <v>in Argentina</v>
          </cell>
        </row>
        <row r="37">
          <cell r="C37" t="str">
            <v>in Armenia</v>
          </cell>
        </row>
        <row r="38">
          <cell r="C38" t="str">
            <v>in Aruba</v>
          </cell>
        </row>
        <row r="39">
          <cell r="C39" t="str">
            <v>in Australia</v>
          </cell>
        </row>
        <row r="40">
          <cell r="C40" t="str">
            <v>in Austria</v>
          </cell>
        </row>
        <row r="41">
          <cell r="C41" t="str">
            <v>in Azerbaijan</v>
          </cell>
        </row>
        <row r="42">
          <cell r="C42" t="str">
            <v>in Bahamas</v>
          </cell>
        </row>
        <row r="43">
          <cell r="C43" t="str">
            <v>in Bahrain</v>
          </cell>
        </row>
        <row r="44">
          <cell r="C44" t="str">
            <v>in Bangladesh</v>
          </cell>
        </row>
        <row r="45">
          <cell r="C45" t="str">
            <v>in Barbados</v>
          </cell>
        </row>
        <row r="46">
          <cell r="C46" t="str">
            <v>in Belarus</v>
          </cell>
        </row>
        <row r="47">
          <cell r="C47" t="str">
            <v>in Belgium</v>
          </cell>
        </row>
        <row r="48">
          <cell r="C48" t="str">
            <v>in Belize</v>
          </cell>
        </row>
        <row r="49">
          <cell r="C49" t="str">
            <v>in Benin</v>
          </cell>
        </row>
        <row r="50">
          <cell r="C50" t="str">
            <v>in Bermuda</v>
          </cell>
        </row>
        <row r="51">
          <cell r="C51" t="str">
            <v>in Bhutan</v>
          </cell>
        </row>
        <row r="52">
          <cell r="C52" t="str">
            <v>in Bolivia (Plurinational State of)</v>
          </cell>
        </row>
        <row r="53">
          <cell r="C53" t="str">
            <v>in Bonaire, Sint Eustatius and Saba</v>
          </cell>
        </row>
        <row r="54">
          <cell r="C54" t="str">
            <v>in Bosnia and Herzegovina</v>
          </cell>
        </row>
        <row r="55">
          <cell r="C55" t="str">
            <v>in Botswana</v>
          </cell>
        </row>
        <row r="56">
          <cell r="C56" t="str">
            <v>in Brazil</v>
          </cell>
        </row>
        <row r="57">
          <cell r="C57" t="str">
            <v>in British Virgin Islands</v>
          </cell>
        </row>
        <row r="58">
          <cell r="C58" t="str">
            <v>in Brunei Darussalam</v>
          </cell>
        </row>
        <row r="59">
          <cell r="C59" t="str">
            <v>in Bulgaria</v>
          </cell>
        </row>
        <row r="60">
          <cell r="C60" t="str">
            <v>in Burkina Faso</v>
          </cell>
        </row>
        <row r="61">
          <cell r="C61" t="str">
            <v>in Burundi</v>
          </cell>
        </row>
        <row r="62">
          <cell r="C62" t="str">
            <v>in Cabo Verde</v>
          </cell>
        </row>
        <row r="63">
          <cell r="C63" t="str">
            <v>in Cambodia</v>
          </cell>
        </row>
        <row r="64">
          <cell r="C64" t="str">
            <v>in Cameroon</v>
          </cell>
        </row>
        <row r="65">
          <cell r="C65" t="str">
            <v>in Canada</v>
          </cell>
        </row>
        <row r="66">
          <cell r="C66" t="str">
            <v>in Cayman Islands</v>
          </cell>
        </row>
        <row r="67">
          <cell r="C67" t="str">
            <v>in Central African Republic</v>
          </cell>
        </row>
        <row r="68">
          <cell r="C68" t="str">
            <v>in Chad</v>
          </cell>
        </row>
        <row r="69">
          <cell r="C69" t="str">
            <v>in Channel Islands</v>
          </cell>
        </row>
        <row r="70">
          <cell r="C70" t="str">
            <v>in Chile</v>
          </cell>
        </row>
        <row r="71">
          <cell r="C71" t="str">
            <v>in China</v>
          </cell>
        </row>
        <row r="72">
          <cell r="C72" t="str">
            <v>in China, Hong Kong Special Administrative Region</v>
          </cell>
        </row>
        <row r="73">
          <cell r="C73" t="str">
            <v>in China, Macao Special Administrative Region</v>
          </cell>
        </row>
        <row r="74">
          <cell r="C74" t="str">
            <v>in Colombia</v>
          </cell>
        </row>
        <row r="75">
          <cell r="C75" t="str">
            <v>in Comoros</v>
          </cell>
        </row>
        <row r="76">
          <cell r="C76" t="str">
            <v>in Congo</v>
          </cell>
        </row>
        <row r="77">
          <cell r="C77" t="str">
            <v>in Cook Islands</v>
          </cell>
        </row>
        <row r="78">
          <cell r="C78" t="str">
            <v>in Costa Rica</v>
          </cell>
        </row>
        <row r="79">
          <cell r="C79" t="str">
            <v>in Côte d'Ivoire</v>
          </cell>
        </row>
        <row r="80">
          <cell r="C80" t="str">
            <v>in Croatia</v>
          </cell>
        </row>
        <row r="81">
          <cell r="C81" t="str">
            <v>in Cuba</v>
          </cell>
        </row>
        <row r="82">
          <cell r="C82" t="str">
            <v>in Curaçao</v>
          </cell>
        </row>
        <row r="83">
          <cell r="C83" t="str">
            <v>in Cyprus</v>
          </cell>
        </row>
        <row r="84">
          <cell r="C84" t="str">
            <v>in Czech Republic</v>
          </cell>
        </row>
        <row r="85">
          <cell r="C85" t="str">
            <v>in Democratic People's Republic of Korea</v>
          </cell>
        </row>
        <row r="86">
          <cell r="C86" t="str">
            <v>in Democratic Republic of the Congo</v>
          </cell>
        </row>
        <row r="87">
          <cell r="C87" t="str">
            <v>in Denmark</v>
          </cell>
        </row>
        <row r="88">
          <cell r="C88" t="str">
            <v>in Djibouti</v>
          </cell>
        </row>
        <row r="89">
          <cell r="C89" t="str">
            <v>in Dominica</v>
          </cell>
        </row>
        <row r="90">
          <cell r="C90" t="str">
            <v>in Dominican Republic</v>
          </cell>
        </row>
        <row r="91">
          <cell r="C91" t="str">
            <v>in Ecuador</v>
          </cell>
        </row>
        <row r="92">
          <cell r="C92" t="str">
            <v>in Egypt</v>
          </cell>
        </row>
        <row r="93">
          <cell r="C93" t="str">
            <v>in El Salvador</v>
          </cell>
        </row>
        <row r="94">
          <cell r="C94" t="str">
            <v>in Equatorial Guinea</v>
          </cell>
        </row>
        <row r="95">
          <cell r="C95" t="str">
            <v>in Eritrea</v>
          </cell>
        </row>
        <row r="96">
          <cell r="C96" t="str">
            <v>in Estonia</v>
          </cell>
        </row>
        <row r="97">
          <cell r="C97" t="str">
            <v>in Ethiopia</v>
          </cell>
        </row>
        <row r="98">
          <cell r="C98" t="str">
            <v>in Faeroe Islands</v>
          </cell>
        </row>
        <row r="99">
          <cell r="C99" t="str">
            <v>in Falkland Islands (Malvinas)</v>
          </cell>
        </row>
        <row r="100">
          <cell r="C100" t="str">
            <v>in Fiji</v>
          </cell>
        </row>
        <row r="101">
          <cell r="C101" t="str">
            <v>in Finland</v>
          </cell>
        </row>
        <row r="102">
          <cell r="C102" t="str">
            <v>in France</v>
          </cell>
        </row>
        <row r="103">
          <cell r="C103" t="str">
            <v>in French Guiana</v>
          </cell>
        </row>
        <row r="104">
          <cell r="C104" t="str">
            <v>in French Polynesia</v>
          </cell>
        </row>
        <row r="105">
          <cell r="C105" t="str">
            <v>in Gabon</v>
          </cell>
        </row>
        <row r="106">
          <cell r="C106" t="str">
            <v>in Gambia</v>
          </cell>
        </row>
        <row r="107">
          <cell r="C107" t="str">
            <v>in Georgia</v>
          </cell>
        </row>
        <row r="108">
          <cell r="C108" t="str">
            <v>in Germany</v>
          </cell>
        </row>
        <row r="109">
          <cell r="C109" t="str">
            <v>in Ghana</v>
          </cell>
        </row>
        <row r="110">
          <cell r="C110" t="str">
            <v>in Gibraltar</v>
          </cell>
        </row>
        <row r="111">
          <cell r="C111" t="str">
            <v>in Greece</v>
          </cell>
        </row>
        <row r="112">
          <cell r="C112" t="str">
            <v>in Greenland</v>
          </cell>
        </row>
        <row r="113">
          <cell r="C113" t="str">
            <v>in Grenada</v>
          </cell>
        </row>
        <row r="114">
          <cell r="C114" t="str">
            <v>in Guadeloupe</v>
          </cell>
        </row>
        <row r="115">
          <cell r="C115" t="str">
            <v>in Guam</v>
          </cell>
        </row>
        <row r="116">
          <cell r="C116" t="str">
            <v>in Guatemala</v>
          </cell>
        </row>
        <row r="117">
          <cell r="C117" t="str">
            <v>in Guernsey</v>
          </cell>
        </row>
        <row r="118">
          <cell r="C118" t="str">
            <v>in Guinea</v>
          </cell>
        </row>
        <row r="119">
          <cell r="C119" t="str">
            <v>in Guinea-Bissau</v>
          </cell>
        </row>
        <row r="120">
          <cell r="C120" t="str">
            <v>in Guyana</v>
          </cell>
        </row>
        <row r="121">
          <cell r="C121" t="str">
            <v>in Haiti</v>
          </cell>
        </row>
        <row r="122">
          <cell r="C122" t="str">
            <v>in Holy See</v>
          </cell>
        </row>
        <row r="123">
          <cell r="C123" t="str">
            <v>in Honduras</v>
          </cell>
        </row>
        <row r="124">
          <cell r="C124" t="str">
            <v>in Hungary</v>
          </cell>
        </row>
        <row r="125">
          <cell r="C125" t="str">
            <v>in Iceland</v>
          </cell>
        </row>
        <row r="126">
          <cell r="C126" t="str">
            <v>in India</v>
          </cell>
        </row>
        <row r="127">
          <cell r="C127" t="str">
            <v>in Indonesia</v>
          </cell>
        </row>
        <row r="128">
          <cell r="C128" t="str">
            <v>in Iran (Islamic Republic of)</v>
          </cell>
        </row>
        <row r="129">
          <cell r="C129" t="str">
            <v>in Iraq</v>
          </cell>
        </row>
        <row r="130">
          <cell r="C130" t="str">
            <v>in Ireland</v>
          </cell>
        </row>
        <row r="131">
          <cell r="C131" t="str">
            <v>in Isle of Man</v>
          </cell>
        </row>
        <row r="132">
          <cell r="C132" t="str">
            <v>in Israel</v>
          </cell>
        </row>
        <row r="133">
          <cell r="C133" t="str">
            <v>in Italy</v>
          </cell>
        </row>
        <row r="134">
          <cell r="C134" t="str">
            <v>in Jamaica</v>
          </cell>
        </row>
        <row r="135">
          <cell r="C135" t="str">
            <v>in Japan</v>
          </cell>
        </row>
        <row r="136">
          <cell r="C136" t="str">
            <v>in Jersey</v>
          </cell>
        </row>
        <row r="137">
          <cell r="C137" t="str">
            <v>in Jordan</v>
          </cell>
        </row>
        <row r="138">
          <cell r="C138" t="str">
            <v>in Kazakhstan</v>
          </cell>
        </row>
        <row r="139">
          <cell r="C139" t="str">
            <v>in Kenya</v>
          </cell>
        </row>
        <row r="140">
          <cell r="C140" t="str">
            <v>in Kiribati</v>
          </cell>
        </row>
        <row r="141">
          <cell r="C141" t="str">
            <v>in Kuwait</v>
          </cell>
        </row>
        <row r="142">
          <cell r="C142" t="str">
            <v>in Kyrgyzstan</v>
          </cell>
        </row>
        <row r="143">
          <cell r="C143" t="str">
            <v>in Lao People's Democratic Republic</v>
          </cell>
        </row>
        <row r="144">
          <cell r="C144" t="str">
            <v>in Latvia</v>
          </cell>
        </row>
        <row r="145">
          <cell r="C145" t="str">
            <v>in Lebanon</v>
          </cell>
        </row>
        <row r="146">
          <cell r="C146" t="str">
            <v>in Lesotho</v>
          </cell>
        </row>
        <row r="147">
          <cell r="C147" t="str">
            <v>in Liberia</v>
          </cell>
        </row>
        <row r="148">
          <cell r="C148" t="str">
            <v>in Libya</v>
          </cell>
        </row>
        <row r="149">
          <cell r="C149" t="str">
            <v>in Liechtenstein</v>
          </cell>
        </row>
        <row r="150">
          <cell r="C150" t="str">
            <v>in Lithuania</v>
          </cell>
        </row>
        <row r="151">
          <cell r="C151" t="str">
            <v>in Luxembourg</v>
          </cell>
        </row>
        <row r="152">
          <cell r="C152" t="str">
            <v>in Madagascar</v>
          </cell>
        </row>
        <row r="153">
          <cell r="C153" t="str">
            <v>in Malawi</v>
          </cell>
        </row>
        <row r="154">
          <cell r="C154" t="str">
            <v>in Malaysia</v>
          </cell>
        </row>
        <row r="155">
          <cell r="C155" t="str">
            <v>in Maldives</v>
          </cell>
        </row>
        <row r="156">
          <cell r="C156" t="str">
            <v>in Mali</v>
          </cell>
        </row>
        <row r="157">
          <cell r="C157" t="str">
            <v>in Malta</v>
          </cell>
        </row>
        <row r="158">
          <cell r="C158" t="str">
            <v>in Marshall Islands</v>
          </cell>
        </row>
        <row r="159">
          <cell r="C159" t="str">
            <v>in Martinique</v>
          </cell>
        </row>
        <row r="160">
          <cell r="C160" t="str">
            <v>in Mauritania</v>
          </cell>
        </row>
        <row r="161">
          <cell r="C161" t="str">
            <v>in Mauritius</v>
          </cell>
        </row>
        <row r="162">
          <cell r="C162" t="str">
            <v>in Mayotte</v>
          </cell>
        </row>
        <row r="163">
          <cell r="C163" t="str">
            <v>in Mexico</v>
          </cell>
        </row>
        <row r="164">
          <cell r="C164" t="str">
            <v>in Micronesia (Federated States of)</v>
          </cell>
        </row>
        <row r="165">
          <cell r="C165" t="str">
            <v>in Monaco</v>
          </cell>
        </row>
        <row r="166">
          <cell r="C166" t="str">
            <v>in Mongolia</v>
          </cell>
        </row>
        <row r="167">
          <cell r="C167" t="str">
            <v>in Montenegro</v>
          </cell>
        </row>
        <row r="168">
          <cell r="C168" t="str">
            <v>in Montserrat</v>
          </cell>
        </row>
        <row r="169">
          <cell r="C169" t="str">
            <v>in Morocco</v>
          </cell>
        </row>
        <row r="170">
          <cell r="C170" t="str">
            <v>in Mozambique</v>
          </cell>
        </row>
        <row r="171">
          <cell r="C171" t="str">
            <v>in Myanmar</v>
          </cell>
        </row>
        <row r="172">
          <cell r="C172" t="str">
            <v>in Namibia</v>
          </cell>
        </row>
        <row r="173">
          <cell r="C173" t="str">
            <v>in Nauru</v>
          </cell>
        </row>
        <row r="174">
          <cell r="C174" t="str">
            <v>in Nepal</v>
          </cell>
        </row>
        <row r="175">
          <cell r="C175" t="str">
            <v>in Netherlands</v>
          </cell>
        </row>
        <row r="176">
          <cell r="C176" t="str">
            <v>in New Caledonia</v>
          </cell>
        </row>
        <row r="177">
          <cell r="C177" t="str">
            <v>in New Zealand</v>
          </cell>
        </row>
        <row r="178">
          <cell r="C178" t="str">
            <v>in Nicaragua</v>
          </cell>
        </row>
        <row r="179">
          <cell r="C179" t="str">
            <v>in Niger</v>
          </cell>
        </row>
        <row r="180">
          <cell r="C180" t="str">
            <v>in Nigeria</v>
          </cell>
        </row>
        <row r="181">
          <cell r="C181" t="str">
            <v>in Niue</v>
          </cell>
        </row>
        <row r="182">
          <cell r="C182" t="str">
            <v>in Norfolk Island</v>
          </cell>
        </row>
        <row r="183">
          <cell r="C183" t="str">
            <v>in Northern Mariana Islands</v>
          </cell>
        </row>
        <row r="184">
          <cell r="C184" t="str">
            <v>in Norway</v>
          </cell>
        </row>
        <row r="185">
          <cell r="C185" t="str">
            <v>in Oman</v>
          </cell>
        </row>
        <row r="186">
          <cell r="C186" t="str">
            <v>in Pakistan</v>
          </cell>
        </row>
        <row r="187">
          <cell r="C187" t="str">
            <v>in Palau</v>
          </cell>
        </row>
        <row r="188">
          <cell r="C188" t="str">
            <v>in Panama</v>
          </cell>
        </row>
        <row r="189">
          <cell r="C189" t="str">
            <v>in Papua New Guinea</v>
          </cell>
        </row>
        <row r="190">
          <cell r="C190" t="str">
            <v>in Paraguay</v>
          </cell>
        </row>
        <row r="191">
          <cell r="C191" t="str">
            <v>in Peru</v>
          </cell>
        </row>
        <row r="192">
          <cell r="C192" t="str">
            <v>in Philippines</v>
          </cell>
        </row>
        <row r="193">
          <cell r="C193" t="str">
            <v>in Pitcairn</v>
          </cell>
        </row>
        <row r="194">
          <cell r="C194" t="str">
            <v>in Poland</v>
          </cell>
        </row>
        <row r="195">
          <cell r="C195" t="str">
            <v>in Portugal</v>
          </cell>
        </row>
        <row r="196">
          <cell r="C196" t="str">
            <v>in Puerto Rico</v>
          </cell>
        </row>
        <row r="197">
          <cell r="C197" t="str">
            <v>in Qatar</v>
          </cell>
        </row>
        <row r="198">
          <cell r="C198" t="str">
            <v>in Republic of Korea</v>
          </cell>
        </row>
        <row r="199">
          <cell r="C199" t="str">
            <v>in Republic of Moldova</v>
          </cell>
        </row>
        <row r="200">
          <cell r="C200" t="str">
            <v>in Réunion</v>
          </cell>
        </row>
        <row r="201">
          <cell r="C201" t="str">
            <v>in Romania</v>
          </cell>
        </row>
        <row r="202">
          <cell r="C202" t="str">
            <v>in Russian Federation</v>
          </cell>
        </row>
        <row r="203">
          <cell r="C203" t="str">
            <v>in Rwanda</v>
          </cell>
        </row>
        <row r="204">
          <cell r="C204" t="str">
            <v>in Saint Barthélemy</v>
          </cell>
        </row>
        <row r="205">
          <cell r="C205" t="str">
            <v>in Saint Helena</v>
          </cell>
        </row>
        <row r="206">
          <cell r="C206" t="str">
            <v>in Saint Kitts and Nevis</v>
          </cell>
        </row>
        <row r="207">
          <cell r="C207" t="str">
            <v>in Saint Lucia</v>
          </cell>
        </row>
        <row r="208">
          <cell r="C208" t="str">
            <v>in Saint Martin (French part)</v>
          </cell>
        </row>
        <row r="209">
          <cell r="C209" t="str">
            <v>in Saint Pierre and Miquelon</v>
          </cell>
        </row>
        <row r="210">
          <cell r="C210" t="str">
            <v>in Saint Vincent and the Grenadines</v>
          </cell>
        </row>
        <row r="211">
          <cell r="C211" t="str">
            <v>in Samoa</v>
          </cell>
        </row>
        <row r="212">
          <cell r="C212" t="str">
            <v>in San Marino</v>
          </cell>
        </row>
        <row r="213">
          <cell r="C213" t="str">
            <v>in Sao Tome and Principe</v>
          </cell>
        </row>
        <row r="214">
          <cell r="C214" t="str">
            <v>in Sark</v>
          </cell>
        </row>
        <row r="215">
          <cell r="C215" t="str">
            <v>in Saudi Arabia</v>
          </cell>
        </row>
        <row r="216">
          <cell r="C216" t="str">
            <v>in Senegal</v>
          </cell>
        </row>
        <row r="217">
          <cell r="C217" t="str">
            <v>in Serbia</v>
          </cell>
        </row>
        <row r="218">
          <cell r="C218" t="str">
            <v>in Seychelles</v>
          </cell>
        </row>
        <row r="219">
          <cell r="C219" t="str">
            <v>in Sierra Leone</v>
          </cell>
        </row>
        <row r="220">
          <cell r="C220" t="str">
            <v>in Singapore</v>
          </cell>
        </row>
        <row r="221">
          <cell r="C221" t="str">
            <v>in Sint Maarten (Dutch part)</v>
          </cell>
        </row>
        <row r="222">
          <cell r="C222" t="str">
            <v>in Slovakia</v>
          </cell>
        </row>
        <row r="223">
          <cell r="C223" t="str">
            <v>in Slovenia</v>
          </cell>
        </row>
        <row r="224">
          <cell r="C224" t="str">
            <v>in Solomon Islands</v>
          </cell>
        </row>
        <row r="225">
          <cell r="C225" t="str">
            <v>in Somalia</v>
          </cell>
        </row>
        <row r="226">
          <cell r="C226" t="str">
            <v>in South Africa</v>
          </cell>
        </row>
        <row r="227">
          <cell r="C227" t="str">
            <v>in South Sudan</v>
          </cell>
        </row>
        <row r="228">
          <cell r="C228" t="str">
            <v>in Spain</v>
          </cell>
        </row>
        <row r="229">
          <cell r="C229" t="str">
            <v>in Sri Lanka</v>
          </cell>
        </row>
        <row r="230">
          <cell r="C230" t="str">
            <v>in State of Palestine</v>
          </cell>
        </row>
        <row r="231">
          <cell r="C231" t="str">
            <v>in Sudan</v>
          </cell>
        </row>
        <row r="232">
          <cell r="C232" t="str">
            <v>in Suriname</v>
          </cell>
        </row>
        <row r="233">
          <cell r="C233" t="str">
            <v>in Svalbard and Jan Mayen Islands</v>
          </cell>
        </row>
        <row r="234">
          <cell r="C234" t="str">
            <v>in Swaziland</v>
          </cell>
        </row>
        <row r="235">
          <cell r="C235" t="str">
            <v>in Sweden</v>
          </cell>
        </row>
        <row r="236">
          <cell r="C236" t="str">
            <v>in Switzerland</v>
          </cell>
        </row>
        <row r="237">
          <cell r="C237" t="str">
            <v>in Syrian Arab Republic</v>
          </cell>
        </row>
        <row r="238">
          <cell r="C238" t="str">
            <v>in Tajikistan</v>
          </cell>
        </row>
        <row r="239">
          <cell r="C239" t="str">
            <v>in Thailand</v>
          </cell>
        </row>
        <row r="240">
          <cell r="C240" t="str">
            <v>in The former Yugoslav Republic of Macedonia</v>
          </cell>
        </row>
        <row r="241">
          <cell r="C241" t="str">
            <v>in Timor-Leste</v>
          </cell>
        </row>
        <row r="242">
          <cell r="C242" t="str">
            <v>in Togo</v>
          </cell>
        </row>
        <row r="243">
          <cell r="C243" t="str">
            <v>in Tokelau</v>
          </cell>
        </row>
        <row r="244">
          <cell r="C244" t="str">
            <v>in Tonga</v>
          </cell>
        </row>
        <row r="245">
          <cell r="C245" t="str">
            <v>in Trinidad and Tobago</v>
          </cell>
        </row>
        <row r="246">
          <cell r="C246" t="str">
            <v>in Tunisia</v>
          </cell>
        </row>
        <row r="247">
          <cell r="C247" t="str">
            <v>in Turkey</v>
          </cell>
        </row>
        <row r="248">
          <cell r="C248" t="str">
            <v>in Turkmenistan</v>
          </cell>
        </row>
        <row r="249">
          <cell r="C249" t="str">
            <v>in Turks and Caicos Islands</v>
          </cell>
        </row>
        <row r="250">
          <cell r="C250" t="str">
            <v>in Tuvalu</v>
          </cell>
        </row>
        <row r="251">
          <cell r="C251" t="str">
            <v>in Uganda</v>
          </cell>
        </row>
        <row r="252">
          <cell r="C252" t="str">
            <v>in Ukraine</v>
          </cell>
        </row>
        <row r="253">
          <cell r="C253" t="str">
            <v>in United Arab Emirates</v>
          </cell>
        </row>
        <row r="254">
          <cell r="C254" t="str">
            <v>in United Kingdom of Great Britain and Northern Ireland</v>
          </cell>
        </row>
        <row r="255">
          <cell r="C255" t="str">
            <v>in United Republic of Tanzania</v>
          </cell>
        </row>
        <row r="256">
          <cell r="C256" t="str">
            <v>in United States of America</v>
          </cell>
        </row>
        <row r="257">
          <cell r="C257" t="str">
            <v>in United States Virgin Islands</v>
          </cell>
        </row>
        <row r="258">
          <cell r="C258" t="str">
            <v>in Uruguay</v>
          </cell>
        </row>
        <row r="259">
          <cell r="C259" t="str">
            <v>in Uzbekistan</v>
          </cell>
        </row>
        <row r="260">
          <cell r="C260" t="str">
            <v>in Vanuatu</v>
          </cell>
        </row>
        <row r="261">
          <cell r="C261" t="str">
            <v>in Venezuela (Bolivarian Republic of)</v>
          </cell>
        </row>
        <row r="262">
          <cell r="C262" t="str">
            <v>in Viet Nam</v>
          </cell>
        </row>
        <row r="263">
          <cell r="C263" t="str">
            <v>in Wallis and Futuna Islands</v>
          </cell>
        </row>
        <row r="264">
          <cell r="C264" t="str">
            <v>in Western Sahara</v>
          </cell>
        </row>
        <row r="265">
          <cell r="C265" t="str">
            <v>in Yemen</v>
          </cell>
        </row>
        <row r="266">
          <cell r="C266" t="str">
            <v>in Zambia</v>
          </cell>
        </row>
        <row r="267">
          <cell r="C267" t="str">
            <v>in Zimbabwe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D601-39EA-4AB1-9363-EE1269B43147}">
  <sheetPr>
    <pageSetUpPr fitToPage="1"/>
  </sheetPr>
  <dimension ref="A1:U50"/>
  <sheetViews>
    <sheetView showGridLines="0" tabSelected="1" zoomScaleNormal="100" zoomScaleSheetLayoutView="75" workbookViewId="0">
      <selection activeCell="R13" sqref="R13:S13"/>
    </sheetView>
  </sheetViews>
  <sheetFormatPr defaultColWidth="5.83203125" defaultRowHeight="10.15" customHeight="1"/>
  <cols>
    <col min="1" max="1" width="4.5" style="50" customWidth="1"/>
    <col min="2" max="2" width="29.6640625" style="17" customWidth="1"/>
    <col min="3" max="3" width="7" style="17" customWidth="1"/>
    <col min="4" max="4" width="15.6640625" style="17" customWidth="1"/>
    <col min="5" max="5" width="17.33203125" style="17" customWidth="1"/>
    <col min="6" max="6" width="11" style="17" customWidth="1"/>
    <col min="7" max="7" width="12" style="17" customWidth="1"/>
    <col min="8" max="8" width="14.33203125" style="17" customWidth="1"/>
    <col min="9" max="9" width="10.83203125" style="50" customWidth="1"/>
    <col min="10" max="10" width="10.33203125" style="133" customWidth="1"/>
    <col min="11" max="11" width="10.33203125" style="50" customWidth="1"/>
    <col min="12" max="12" width="10.33203125" style="133" customWidth="1"/>
    <col min="13" max="13" width="10.33203125" style="50" customWidth="1"/>
    <col min="14" max="14" width="10.33203125" style="133" customWidth="1"/>
    <col min="15" max="15" width="10.33203125" style="50" customWidth="1"/>
    <col min="16" max="16" width="10.33203125" style="133" customWidth="1"/>
    <col min="17" max="17" width="10.33203125" style="50" customWidth="1"/>
    <col min="18" max="18" width="10.33203125" style="134" customWidth="1"/>
    <col min="19" max="19" width="10.33203125" style="1" customWidth="1"/>
    <col min="20" max="20" width="9.5" style="1" customWidth="1"/>
    <col min="21" max="21" width="8" style="1" bestFit="1" customWidth="1"/>
    <col min="22" max="22" width="6.5" style="1" bestFit="1" customWidth="1"/>
    <col min="23" max="16384" width="5.83203125" style="1"/>
  </cols>
  <sheetData>
    <row r="1" spans="1:21" ht="69.75" customHeight="1">
      <c r="A1" s="210" t="s">
        <v>0</v>
      </c>
      <c r="B1" s="211"/>
      <c r="C1" s="211"/>
      <c r="D1" s="211"/>
      <c r="E1" s="211"/>
      <c r="F1" s="211"/>
      <c r="G1" s="211"/>
      <c r="H1" s="211"/>
      <c r="I1" s="212"/>
      <c r="J1" s="212"/>
      <c r="K1" s="212"/>
      <c r="L1" s="212"/>
      <c r="M1" s="212"/>
      <c r="N1" s="212"/>
      <c r="O1" s="212"/>
      <c r="P1" s="212"/>
      <c r="Q1" s="213"/>
      <c r="R1" s="214"/>
      <c r="S1" s="214"/>
      <c r="U1" s="2" t="s">
        <v>1</v>
      </c>
    </row>
    <row r="2" spans="1:21" ht="11.25">
      <c r="A2" s="3"/>
      <c r="B2" s="4"/>
      <c r="C2" s="4"/>
      <c r="D2" s="4"/>
      <c r="E2" s="4"/>
      <c r="F2" s="4"/>
      <c r="G2" s="4"/>
      <c r="H2" s="4"/>
      <c r="I2" s="3"/>
      <c r="J2" s="5"/>
      <c r="K2" s="3"/>
      <c r="L2" s="5"/>
      <c r="M2" s="3"/>
      <c r="N2" s="5"/>
      <c r="O2" s="3"/>
      <c r="P2" s="5"/>
      <c r="Q2" s="3"/>
      <c r="R2" s="215"/>
      <c r="S2" s="215"/>
      <c r="T2" s="6"/>
    </row>
    <row r="3" spans="1:21" ht="4.7" customHeight="1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1"/>
      <c r="S3" s="12"/>
    </row>
    <row r="4" spans="1:21" ht="23.25" customHeight="1">
      <c r="A4" s="7">
        <f>ROW(A1)</f>
        <v>1</v>
      </c>
      <c r="B4" s="216" t="s">
        <v>2</v>
      </c>
      <c r="C4" s="216"/>
      <c r="D4" s="203"/>
      <c r="E4" s="204"/>
      <c r="F4" s="204"/>
      <c r="G4" s="204"/>
      <c r="H4" s="217" t="s">
        <v>3</v>
      </c>
      <c r="I4" s="217"/>
      <c r="J4" s="203" t="s">
        <v>4</v>
      </c>
      <c r="K4" s="203"/>
      <c r="L4" s="203"/>
      <c r="M4" s="203"/>
      <c r="N4" s="203"/>
      <c r="O4" s="203"/>
      <c r="P4" s="218" t="s">
        <v>5</v>
      </c>
      <c r="Q4" s="208"/>
      <c r="R4" s="203" t="s">
        <v>6</v>
      </c>
      <c r="S4" s="203"/>
    </row>
    <row r="5" spans="1:21" ht="11.25" customHeight="1">
      <c r="A5" s="7">
        <f t="shared" ref="A5:A45" si="0">ROW(A2)</f>
        <v>2</v>
      </c>
      <c r="B5" s="15" t="s">
        <v>7</v>
      </c>
      <c r="C5" s="16"/>
      <c r="D5" s="203"/>
      <c r="E5" s="204"/>
      <c r="F5" s="204"/>
      <c r="G5" s="204"/>
      <c r="H5" s="205" t="s">
        <v>8</v>
      </c>
      <c r="I5" s="205"/>
      <c r="J5" s="206" t="s">
        <v>9</v>
      </c>
      <c r="K5" s="206"/>
      <c r="L5" s="206"/>
      <c r="M5" s="206"/>
      <c r="N5" s="206"/>
      <c r="O5" s="206"/>
      <c r="P5" s="207" t="s">
        <v>10</v>
      </c>
      <c r="Q5" s="208"/>
      <c r="R5" s="203" t="s">
        <v>69</v>
      </c>
      <c r="S5" s="204"/>
    </row>
    <row r="6" spans="1:21" ht="11.25">
      <c r="A6" s="7">
        <f t="shared" si="0"/>
        <v>3</v>
      </c>
      <c r="B6" s="15" t="s">
        <v>11</v>
      </c>
      <c r="D6" s="203"/>
      <c r="E6" s="204"/>
      <c r="F6" s="204"/>
      <c r="G6" s="204"/>
      <c r="H6" s="205"/>
      <c r="I6" s="205"/>
      <c r="J6" s="206"/>
      <c r="K6" s="206"/>
      <c r="L6" s="206"/>
      <c r="M6" s="206"/>
      <c r="N6" s="206"/>
      <c r="O6" s="206"/>
      <c r="P6" s="1"/>
      <c r="Q6" s="13"/>
      <c r="R6" s="209"/>
      <c r="S6" s="209"/>
    </row>
    <row r="7" spans="1:21" ht="14.1" customHeight="1">
      <c r="A7" s="7">
        <f t="shared" si="0"/>
        <v>4</v>
      </c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20"/>
      <c r="O7" s="20"/>
      <c r="P7" s="20"/>
      <c r="Q7" s="20"/>
      <c r="R7" s="21"/>
      <c r="S7" s="22"/>
    </row>
    <row r="8" spans="1:21" s="25" customFormat="1" ht="18.75" customHeight="1">
      <c r="A8" s="7">
        <f t="shared" si="0"/>
        <v>5</v>
      </c>
      <c r="B8" s="23"/>
      <c r="C8" s="23"/>
      <c r="D8" s="23"/>
      <c r="E8" s="23"/>
      <c r="F8" s="23"/>
      <c r="G8" s="23"/>
      <c r="H8" s="23"/>
      <c r="I8" s="24"/>
      <c r="J8" s="197" t="s">
        <v>12</v>
      </c>
      <c r="K8" s="198"/>
      <c r="L8" s="197" t="s">
        <v>13</v>
      </c>
      <c r="M8" s="198"/>
      <c r="N8" s="197" t="s">
        <v>14</v>
      </c>
      <c r="O8" s="198"/>
      <c r="P8" s="197" t="s">
        <v>14</v>
      </c>
      <c r="Q8" s="198"/>
      <c r="R8" s="197" t="s">
        <v>15</v>
      </c>
      <c r="S8" s="198"/>
    </row>
    <row r="9" spans="1:21" s="25" customFormat="1" ht="25.5" customHeight="1">
      <c r="A9" s="7">
        <f t="shared" si="0"/>
        <v>6</v>
      </c>
      <c r="B9" s="26" t="s">
        <v>16</v>
      </c>
      <c r="C9" s="23"/>
      <c r="D9" s="23"/>
      <c r="E9" s="23"/>
      <c r="F9" s="23"/>
      <c r="G9" s="23"/>
      <c r="H9" s="23"/>
      <c r="I9" s="23"/>
      <c r="J9" s="27"/>
      <c r="K9" s="28"/>
      <c r="L9" s="27"/>
      <c r="M9" s="28"/>
      <c r="N9" s="27"/>
      <c r="O9" s="28"/>
      <c r="P9" s="27"/>
      <c r="Q9" s="28"/>
      <c r="R9" s="27"/>
      <c r="S9" s="28"/>
    </row>
    <row r="10" spans="1:21" s="33" customFormat="1" ht="12.75">
      <c r="A10" s="7">
        <f t="shared" si="0"/>
        <v>7</v>
      </c>
      <c r="B10" s="29" t="s">
        <v>17</v>
      </c>
      <c r="C10" s="30"/>
      <c r="D10" s="30"/>
      <c r="E10" s="30"/>
      <c r="F10" s="30"/>
      <c r="G10" s="30"/>
      <c r="H10" s="30"/>
      <c r="I10" s="31"/>
      <c r="J10" s="199"/>
      <c r="K10" s="200"/>
      <c r="L10" s="199"/>
      <c r="M10" s="200"/>
      <c r="N10" s="199"/>
      <c r="O10" s="200"/>
      <c r="P10" s="199"/>
      <c r="Q10" s="200"/>
      <c r="R10" s="201"/>
      <c r="S10" s="202"/>
    </row>
    <row r="11" spans="1:21" ht="11.25" customHeight="1">
      <c r="A11" s="7">
        <f t="shared" si="0"/>
        <v>8</v>
      </c>
      <c r="B11" s="196" t="s">
        <v>18</v>
      </c>
      <c r="C11" s="196"/>
      <c r="D11" s="196"/>
      <c r="E11" s="196"/>
      <c r="F11" s="196"/>
      <c r="G11" s="196"/>
      <c r="H11" s="34"/>
      <c r="I11" s="35"/>
      <c r="J11" s="184"/>
      <c r="K11" s="185"/>
      <c r="L11" s="184"/>
      <c r="M11" s="185"/>
      <c r="N11" s="184"/>
      <c r="O11" s="185"/>
      <c r="P11" s="184"/>
      <c r="Q11" s="185"/>
      <c r="R11" s="184"/>
      <c r="S11" s="192"/>
    </row>
    <row r="12" spans="1:21" ht="11.25" customHeight="1">
      <c r="A12" s="7">
        <f t="shared" si="0"/>
        <v>9</v>
      </c>
      <c r="B12" s="194" t="s">
        <v>19</v>
      </c>
      <c r="C12" s="194"/>
      <c r="D12" s="194"/>
      <c r="E12" s="194"/>
      <c r="F12" s="194"/>
      <c r="G12" s="194"/>
      <c r="H12" s="194"/>
      <c r="I12" s="195"/>
      <c r="J12" s="184"/>
      <c r="K12" s="185"/>
      <c r="L12" s="184"/>
      <c r="M12" s="185"/>
      <c r="N12" s="184"/>
      <c r="O12" s="185"/>
      <c r="P12" s="184"/>
      <c r="Q12" s="185"/>
      <c r="R12" s="184"/>
      <c r="S12" s="192"/>
    </row>
    <row r="13" spans="1:21" ht="11.25" customHeight="1">
      <c r="A13" s="7">
        <f t="shared" si="0"/>
        <v>10</v>
      </c>
      <c r="B13" s="194" t="s">
        <v>20</v>
      </c>
      <c r="C13" s="194"/>
      <c r="D13" s="194"/>
      <c r="E13" s="194"/>
      <c r="F13" s="194"/>
      <c r="G13" s="194"/>
      <c r="H13" s="194"/>
      <c r="I13" s="195"/>
      <c r="J13" s="184"/>
      <c r="K13" s="185"/>
      <c r="L13" s="184"/>
      <c r="M13" s="185"/>
      <c r="N13" s="184"/>
      <c r="O13" s="185"/>
      <c r="P13" s="184"/>
      <c r="Q13" s="185"/>
      <c r="R13" s="184"/>
      <c r="S13" s="192"/>
    </row>
    <row r="14" spans="1:21" ht="12.2" customHeight="1">
      <c r="A14" s="7">
        <f t="shared" si="0"/>
        <v>11</v>
      </c>
      <c r="B14" s="194" t="s">
        <v>21</v>
      </c>
      <c r="C14" s="194"/>
      <c r="D14" s="194"/>
      <c r="E14" s="194"/>
      <c r="F14" s="194"/>
      <c r="G14" s="194"/>
      <c r="H14" s="36"/>
      <c r="I14" s="35"/>
      <c r="J14" s="184"/>
      <c r="K14" s="185"/>
      <c r="L14" s="184"/>
      <c r="M14" s="185"/>
      <c r="N14" s="184"/>
      <c r="O14" s="185"/>
      <c r="P14" s="184"/>
      <c r="Q14" s="185"/>
      <c r="R14" s="184"/>
      <c r="S14" s="192"/>
    </row>
    <row r="15" spans="1:21" ht="38.25" customHeight="1">
      <c r="A15" s="7">
        <f t="shared" si="0"/>
        <v>12</v>
      </c>
      <c r="B15" s="193" t="s">
        <v>22</v>
      </c>
      <c r="C15" s="193"/>
      <c r="D15" s="193"/>
      <c r="E15" s="193"/>
      <c r="F15" s="193"/>
      <c r="G15" s="37" t="s">
        <v>23</v>
      </c>
      <c r="H15" s="138">
        <v>200000000</v>
      </c>
      <c r="I15" s="38" t="s">
        <v>24</v>
      </c>
      <c r="J15" s="184"/>
      <c r="K15" s="185"/>
      <c r="L15" s="184"/>
      <c r="M15" s="185"/>
      <c r="N15" s="184"/>
      <c r="O15" s="185"/>
      <c r="P15" s="184"/>
      <c r="Q15" s="185"/>
      <c r="R15" s="184"/>
      <c r="S15" s="192"/>
    </row>
    <row r="16" spans="1:21" ht="19.5" customHeight="1">
      <c r="A16" s="7">
        <f t="shared" si="0"/>
        <v>13</v>
      </c>
      <c r="B16" s="191" t="s">
        <v>25</v>
      </c>
      <c r="C16" s="191"/>
      <c r="D16" s="191"/>
      <c r="E16" s="191"/>
      <c r="F16" s="191"/>
      <c r="G16" s="39" t="s">
        <v>23</v>
      </c>
      <c r="H16" s="139">
        <v>5</v>
      </c>
      <c r="I16" s="40" t="s">
        <v>26</v>
      </c>
      <c r="J16" s="184"/>
      <c r="K16" s="185"/>
      <c r="L16" s="184"/>
      <c r="M16" s="185"/>
      <c r="N16" s="184"/>
      <c r="O16" s="185"/>
      <c r="P16" s="184"/>
      <c r="Q16" s="185"/>
      <c r="R16" s="184"/>
      <c r="S16" s="192"/>
    </row>
    <row r="17" spans="1:19" ht="11.25">
      <c r="A17" s="7">
        <f t="shared" si="0"/>
        <v>14</v>
      </c>
      <c r="B17" s="41" t="s">
        <v>27</v>
      </c>
      <c r="C17" s="42"/>
      <c r="D17" s="42"/>
      <c r="E17" s="42"/>
      <c r="F17" s="42"/>
      <c r="G17" s="42"/>
      <c r="H17" s="43"/>
      <c r="I17" s="44"/>
      <c r="J17" s="184"/>
      <c r="K17" s="185"/>
      <c r="L17" s="184"/>
      <c r="M17" s="185"/>
      <c r="N17" s="184"/>
      <c r="O17" s="185"/>
      <c r="P17" s="184"/>
      <c r="Q17" s="185"/>
      <c r="R17" s="186"/>
      <c r="S17" s="187"/>
    </row>
    <row r="18" spans="1:19" s="33" customFormat="1" ht="4.7" customHeight="1">
      <c r="A18" s="7">
        <f t="shared" si="0"/>
        <v>15</v>
      </c>
      <c r="B18" s="45"/>
      <c r="C18" s="45"/>
      <c r="D18" s="45"/>
      <c r="E18" s="45"/>
      <c r="F18" s="45"/>
      <c r="G18" s="45"/>
      <c r="H18" s="45"/>
      <c r="I18" s="46"/>
      <c r="J18" s="188"/>
      <c r="K18" s="189"/>
      <c r="L18" s="188"/>
      <c r="M18" s="189"/>
      <c r="N18" s="188"/>
      <c r="O18" s="189"/>
      <c r="P18" s="188"/>
      <c r="Q18" s="189"/>
      <c r="R18" s="188"/>
      <c r="S18" s="190"/>
    </row>
    <row r="19" spans="1:19" s="33" customFormat="1" ht="12.75">
      <c r="A19" s="7">
        <f t="shared" si="0"/>
        <v>16</v>
      </c>
      <c r="B19" s="29" t="s">
        <v>28</v>
      </c>
      <c r="C19" s="47"/>
      <c r="D19" s="47"/>
      <c r="E19" s="47"/>
      <c r="F19" s="47"/>
      <c r="G19" s="47"/>
      <c r="H19" s="48"/>
      <c r="I19" s="49"/>
      <c r="J19" s="180"/>
      <c r="K19" s="181"/>
      <c r="L19" s="180"/>
      <c r="M19" s="181"/>
      <c r="N19" s="180"/>
      <c r="O19" s="181"/>
      <c r="P19" s="180"/>
      <c r="Q19" s="181"/>
      <c r="R19" s="180"/>
      <c r="S19" s="182"/>
    </row>
    <row r="20" spans="1:19" ht="22.7" customHeight="1">
      <c r="A20" s="7">
        <f t="shared" si="0"/>
        <v>17</v>
      </c>
      <c r="B20" s="183" t="s">
        <v>29</v>
      </c>
      <c r="C20" s="183"/>
      <c r="D20" s="183"/>
      <c r="E20" s="183"/>
      <c r="F20" s="183"/>
      <c r="G20" s="183"/>
      <c r="H20" s="138">
        <v>100000000</v>
      </c>
      <c r="I20" s="50" t="s">
        <v>24</v>
      </c>
      <c r="J20" s="168"/>
      <c r="K20" s="175"/>
      <c r="L20" s="168"/>
      <c r="M20" s="175"/>
      <c r="N20" s="168"/>
      <c r="O20" s="175"/>
      <c r="P20" s="168"/>
      <c r="Q20" s="175"/>
      <c r="R20" s="168"/>
      <c r="S20" s="169"/>
    </row>
    <row r="21" spans="1:19" ht="11.25">
      <c r="A21" s="7">
        <f t="shared" si="0"/>
        <v>18</v>
      </c>
      <c r="B21" s="51" t="s">
        <v>30</v>
      </c>
      <c r="C21" s="52">
        <v>3</v>
      </c>
      <c r="D21" s="170" t="str">
        <f>" reference project"&amp;IF(C21=1,"","s")&amp;" in the technical field"</f>
        <v xml:space="preserve"> reference projects in the technical field</v>
      </c>
      <c r="E21" s="170"/>
      <c r="F21" s="171" t="s">
        <v>31</v>
      </c>
      <c r="G21" s="171"/>
      <c r="H21" s="171"/>
      <c r="I21" s="172"/>
      <c r="J21" s="173"/>
      <c r="K21" s="174"/>
      <c r="L21" s="173"/>
      <c r="M21" s="174"/>
      <c r="N21" s="173"/>
      <c r="O21" s="174"/>
      <c r="P21" s="173"/>
      <c r="Q21" s="174"/>
      <c r="R21" s="173"/>
      <c r="S21" s="176"/>
    </row>
    <row r="22" spans="1:19" ht="22.5">
      <c r="A22" s="7">
        <f t="shared" si="0"/>
        <v>19</v>
      </c>
      <c r="B22" s="53" t="s">
        <v>32</v>
      </c>
      <c r="C22" s="54">
        <v>2</v>
      </c>
      <c r="D22" s="53" t="str">
        <f>" reference project"&amp;IF(C22=1,"","s")</f>
        <v xml:space="preserve"> reference projects</v>
      </c>
      <c r="E22" s="177" t="s">
        <v>33</v>
      </c>
      <c r="F22" s="177"/>
      <c r="G22" s="177"/>
      <c r="H22" s="178" t="s">
        <v>34</v>
      </c>
      <c r="I22" s="179"/>
      <c r="J22" s="168"/>
      <c r="K22" s="175"/>
      <c r="L22" s="168"/>
      <c r="M22" s="175"/>
      <c r="N22" s="168"/>
      <c r="O22" s="175"/>
      <c r="P22" s="168"/>
      <c r="Q22" s="175"/>
      <c r="R22" s="168"/>
      <c r="S22" s="169"/>
    </row>
    <row r="23" spans="1:19" ht="12" thickBot="1">
      <c r="A23" s="7">
        <v>25</v>
      </c>
      <c r="B23" s="162" t="s">
        <v>27</v>
      </c>
      <c r="C23" s="163"/>
      <c r="D23" s="162"/>
      <c r="E23" s="162"/>
      <c r="F23" s="162"/>
      <c r="G23" s="162"/>
      <c r="H23" s="162"/>
      <c r="I23" s="164"/>
      <c r="J23" s="165"/>
      <c r="K23" s="166"/>
      <c r="L23" s="165"/>
      <c r="M23" s="166"/>
      <c r="N23" s="165"/>
      <c r="O23" s="166"/>
      <c r="P23" s="165" t="str">
        <f>IF(P21="nein",[1]Auswahllisten!$F$3,IF(P21="ja",[1]Auswahllisten!$F$2," "))</f>
        <v xml:space="preserve"> </v>
      </c>
      <c r="Q23" s="166"/>
      <c r="R23" s="165" t="str">
        <f>IF(R21="nein",[1]Auswahllisten!$F$3,IF(R21="ja",[1]Auswahllisten!$F$2," "))</f>
        <v xml:space="preserve"> </v>
      </c>
      <c r="S23" s="167"/>
    </row>
    <row r="24" spans="1:19" s="33" customFormat="1" ht="4.7" hidden="1" customHeight="1">
      <c r="A24" s="7">
        <f>ROW(A21)</f>
        <v>21</v>
      </c>
      <c r="B24" s="55"/>
      <c r="C24" s="55"/>
      <c r="D24" s="55"/>
      <c r="E24" s="55"/>
      <c r="F24" s="55"/>
      <c r="G24" s="55"/>
      <c r="H24" s="55"/>
      <c r="I24" s="56"/>
      <c r="J24" s="156"/>
      <c r="K24" s="157"/>
      <c r="L24" s="156"/>
      <c r="M24" s="157"/>
      <c r="N24" s="156"/>
      <c r="O24" s="157"/>
      <c r="P24" s="156"/>
      <c r="Q24" s="157"/>
      <c r="R24" s="156"/>
      <c r="S24" s="158"/>
    </row>
    <row r="25" spans="1:19" ht="13.5" customHeight="1" thickBot="1">
      <c r="A25" s="7">
        <v>26</v>
      </c>
      <c r="B25" s="159" t="s">
        <v>35</v>
      </c>
      <c r="C25" s="159"/>
      <c r="D25" s="159"/>
      <c r="E25" s="159"/>
      <c r="F25" s="159"/>
      <c r="G25" s="159"/>
      <c r="H25" s="159"/>
      <c r="I25" s="160"/>
      <c r="J25" s="151" t="str">
        <f>IF( OR(J17=[1]Auswahllisten!$F$3,J23=[1]Auswahllisten!$F$3), [1]Auswahllisten!$F$3, IF(AND(J17=[1]Auswahllisten!$F$2,J23=[1]Auswahllisten!$F$2), [1]Auswahllisten!$F$2, ""))</f>
        <v/>
      </c>
      <c r="K25" s="161"/>
      <c r="L25" s="151" t="str">
        <f>IF( OR(L17=[1]Auswahllisten!$F$3,L23=[1]Auswahllisten!$F$3), [1]Auswahllisten!$F$3, IF(AND(L17=[1]Auswahllisten!$F$2,L23=[1]Auswahllisten!$F$2), [1]Auswahllisten!$F$2, ""))</f>
        <v/>
      </c>
      <c r="M25" s="161"/>
      <c r="N25" s="151" t="str">
        <f>IF( OR(N17=[1]Auswahllisten!$F$3,N23=[1]Auswahllisten!$F$3), [1]Auswahllisten!$F$3, IF(AND(N17=[1]Auswahllisten!$F$2,N23=[1]Auswahllisten!$F$2), [1]Auswahllisten!$F$2, ""))</f>
        <v/>
      </c>
      <c r="O25" s="161"/>
      <c r="P25" s="151" t="str">
        <f>IF( OR(P17=[1]Auswahllisten!$F$3,P23=[1]Auswahllisten!$F$3), [1]Auswahllisten!$F$3, IF(AND(P17=[1]Auswahllisten!$F$2,P23=[1]Auswahllisten!$F$2), [1]Auswahllisten!$F$2, ""))</f>
        <v/>
      </c>
      <c r="Q25" s="161"/>
      <c r="R25" s="151" t="str">
        <f>IF( OR(R17=[1]Auswahllisten!$F$3,R23=[1]Auswahllisten!$F$3), [1]Auswahllisten!$F$3, IF(AND(R17=[1]Auswahllisten!$F$2,R23=[1]Auswahllisten!$F$2), [1]Auswahllisten!$F$2, ""))</f>
        <v/>
      </c>
      <c r="S25" s="152"/>
    </row>
    <row r="26" spans="1:19" s="33" customFormat="1" ht="4.7" hidden="1" customHeight="1">
      <c r="A26" s="7">
        <f t="shared" si="0"/>
        <v>23</v>
      </c>
      <c r="B26" s="55"/>
      <c r="C26" s="55"/>
      <c r="D26" s="55"/>
      <c r="E26" s="55"/>
      <c r="F26" s="55"/>
      <c r="G26" s="55"/>
      <c r="H26" s="55"/>
      <c r="I26" s="56"/>
      <c r="J26" s="153"/>
      <c r="K26" s="154"/>
      <c r="L26" s="153"/>
      <c r="M26" s="154"/>
      <c r="N26" s="153"/>
      <c r="O26" s="154"/>
      <c r="P26" s="153"/>
      <c r="Q26" s="154"/>
      <c r="R26" s="153"/>
      <c r="S26" s="155"/>
    </row>
    <row r="27" spans="1:19" s="25" customFormat="1" ht="25.5" hidden="1" customHeight="1">
      <c r="A27" s="7">
        <f t="shared" si="0"/>
        <v>24</v>
      </c>
      <c r="B27" s="26" t="s">
        <v>36</v>
      </c>
      <c r="J27" s="57"/>
      <c r="K27" s="58"/>
      <c r="L27" s="57"/>
      <c r="M27" s="58"/>
      <c r="N27" s="57"/>
      <c r="O27" s="58"/>
      <c r="P27" s="57"/>
      <c r="Q27" s="58"/>
      <c r="R27" s="57"/>
      <c r="S27" s="58"/>
    </row>
    <row r="28" spans="1:19" s="33" customFormat="1" ht="12.75" hidden="1">
      <c r="A28" s="7">
        <f t="shared" si="0"/>
        <v>25</v>
      </c>
      <c r="B28" s="59" t="s">
        <v>37</v>
      </c>
      <c r="C28" s="60"/>
      <c r="D28" s="60"/>
      <c r="E28" s="60"/>
      <c r="F28" s="60"/>
      <c r="G28" s="60"/>
      <c r="H28" s="60"/>
      <c r="I28" s="61"/>
      <c r="J28" s="32"/>
      <c r="K28" s="62"/>
      <c r="L28" s="32"/>
      <c r="M28" s="62"/>
      <c r="N28" s="32"/>
      <c r="O28" s="62"/>
      <c r="P28" s="32"/>
      <c r="Q28" s="62"/>
      <c r="R28" s="32"/>
      <c r="S28" s="63"/>
    </row>
    <row r="29" spans="1:19" ht="11.25" hidden="1">
      <c r="A29" s="7">
        <f t="shared" si="0"/>
        <v>26</v>
      </c>
      <c r="B29" s="148">
        <v>1</v>
      </c>
      <c r="C29" s="148"/>
      <c r="D29" s="148"/>
      <c r="E29" s="148"/>
      <c r="F29" s="148"/>
      <c r="G29" s="148"/>
      <c r="H29" s="148"/>
      <c r="I29" s="64">
        <v>2</v>
      </c>
      <c r="J29" s="65">
        <v>3</v>
      </c>
      <c r="K29" s="66">
        <v>4</v>
      </c>
      <c r="L29" s="65">
        <v>5</v>
      </c>
      <c r="M29" s="66">
        <v>6</v>
      </c>
      <c r="N29" s="65">
        <v>7</v>
      </c>
      <c r="O29" s="66">
        <v>8</v>
      </c>
      <c r="P29" s="65">
        <v>9</v>
      </c>
      <c r="Q29" s="66">
        <v>10</v>
      </c>
      <c r="R29" s="67">
        <v>11</v>
      </c>
      <c r="S29" s="68">
        <v>12</v>
      </c>
    </row>
    <row r="30" spans="1:19" ht="11.25" hidden="1">
      <c r="A30" s="7">
        <f t="shared" si="0"/>
        <v>27</v>
      </c>
      <c r="B30" s="149" t="s">
        <v>38</v>
      </c>
      <c r="C30" s="149"/>
      <c r="D30" s="149"/>
      <c r="E30" s="149"/>
      <c r="F30" s="149"/>
      <c r="G30" s="149"/>
      <c r="H30" s="149"/>
      <c r="I30" s="70" t="s">
        <v>39</v>
      </c>
      <c r="J30" s="71" t="s">
        <v>40</v>
      </c>
      <c r="K30" s="72" t="s">
        <v>41</v>
      </c>
      <c r="L30" s="73" t="s">
        <v>40</v>
      </c>
      <c r="M30" s="74" t="s">
        <v>41</v>
      </c>
      <c r="N30" s="73" t="s">
        <v>40</v>
      </c>
      <c r="O30" s="74" t="s">
        <v>41</v>
      </c>
      <c r="P30" s="73" t="s">
        <v>40</v>
      </c>
      <c r="Q30" s="74" t="s">
        <v>41</v>
      </c>
      <c r="R30" s="75" t="s">
        <v>40</v>
      </c>
      <c r="S30" s="76" t="s">
        <v>41</v>
      </c>
    </row>
    <row r="31" spans="1:19" ht="11.25" hidden="1">
      <c r="A31" s="7">
        <f t="shared" si="0"/>
        <v>28</v>
      </c>
      <c r="B31" s="69"/>
      <c r="C31" s="69"/>
      <c r="D31" s="69"/>
      <c r="E31" s="69"/>
      <c r="F31" s="69"/>
      <c r="G31" s="69"/>
      <c r="H31" s="69"/>
      <c r="I31" s="70" t="s">
        <v>42</v>
      </c>
      <c r="J31" s="77" t="s">
        <v>43</v>
      </c>
      <c r="K31" s="74" t="s">
        <v>44</v>
      </c>
      <c r="L31" s="77" t="s">
        <v>43</v>
      </c>
      <c r="M31" s="74" t="s">
        <v>45</v>
      </c>
      <c r="N31" s="77" t="s">
        <v>43</v>
      </c>
      <c r="O31" s="74" t="s">
        <v>46</v>
      </c>
      <c r="P31" s="77" t="s">
        <v>43</v>
      </c>
      <c r="Q31" s="74" t="s">
        <v>47</v>
      </c>
      <c r="R31" s="78" t="s">
        <v>43</v>
      </c>
      <c r="S31" s="76" t="s">
        <v>48</v>
      </c>
    </row>
    <row r="32" spans="1:19" s="33" customFormat="1" ht="11.25" hidden="1">
      <c r="A32" s="7">
        <f t="shared" si="0"/>
        <v>29</v>
      </c>
      <c r="B32" s="79" t="s">
        <v>49</v>
      </c>
      <c r="C32" s="80"/>
      <c r="D32" s="80"/>
      <c r="E32" s="80"/>
      <c r="F32" s="80"/>
      <c r="G32" s="80"/>
      <c r="H32" s="80"/>
      <c r="I32" s="81" t="s">
        <v>50</v>
      </c>
      <c r="J32" s="82"/>
      <c r="K32" s="83"/>
      <c r="L32" s="82"/>
      <c r="M32" s="83"/>
      <c r="N32" s="82"/>
      <c r="O32" s="83"/>
      <c r="P32" s="82"/>
      <c r="Q32" s="83"/>
      <c r="R32" s="82"/>
      <c r="S32" s="84"/>
    </row>
    <row r="33" spans="1:19" ht="11.25" hidden="1">
      <c r="A33" s="7">
        <f t="shared" si="0"/>
        <v>30</v>
      </c>
      <c r="B33" s="85" t="s">
        <v>51</v>
      </c>
      <c r="C33" s="85"/>
      <c r="D33" s="85"/>
      <c r="E33" s="85"/>
      <c r="F33" s="85"/>
      <c r="G33" s="85"/>
      <c r="H33" s="85"/>
      <c r="I33" s="86"/>
      <c r="J33" s="87"/>
      <c r="K33" s="88">
        <f t="shared" ref="K33:M38" si="1">J33*$I33</f>
        <v>0</v>
      </c>
      <c r="L33" s="87"/>
      <c r="M33" s="88">
        <f t="shared" si="1"/>
        <v>0</v>
      </c>
      <c r="N33" s="87"/>
      <c r="O33" s="88">
        <f t="shared" ref="O33:O38" si="2">N33*$I33</f>
        <v>0</v>
      </c>
      <c r="P33" s="87"/>
      <c r="Q33" s="88">
        <f t="shared" ref="Q33:Q38" si="3">P33*$I33</f>
        <v>0</v>
      </c>
      <c r="R33" s="87"/>
      <c r="S33" s="89">
        <f t="shared" ref="S33:S38" si="4">R33*$I33</f>
        <v>0</v>
      </c>
    </row>
    <row r="34" spans="1:19" ht="11.25" hidden="1">
      <c r="A34" s="7">
        <f t="shared" si="0"/>
        <v>31</v>
      </c>
      <c r="B34" s="150" t="s">
        <v>52</v>
      </c>
      <c r="C34" s="150"/>
      <c r="D34" s="150"/>
      <c r="E34" s="150"/>
      <c r="F34" s="150"/>
      <c r="G34" s="150"/>
      <c r="H34" s="150"/>
      <c r="I34" s="90">
        <v>10</v>
      </c>
      <c r="J34" s="91"/>
      <c r="K34" s="92">
        <f>J34*$I34</f>
        <v>0</v>
      </c>
      <c r="L34" s="91"/>
      <c r="M34" s="92">
        <f t="shared" si="1"/>
        <v>0</v>
      </c>
      <c r="N34" s="91"/>
      <c r="O34" s="92">
        <f t="shared" si="2"/>
        <v>0</v>
      </c>
      <c r="P34" s="91"/>
      <c r="Q34" s="92">
        <f t="shared" si="3"/>
        <v>0</v>
      </c>
      <c r="R34" s="91"/>
      <c r="S34" s="93">
        <f t="shared" si="4"/>
        <v>0</v>
      </c>
    </row>
    <row r="35" spans="1:19" ht="11.25" hidden="1">
      <c r="A35" s="7">
        <f t="shared" si="0"/>
        <v>32</v>
      </c>
      <c r="B35" s="150" t="s">
        <v>53</v>
      </c>
      <c r="C35" s="150"/>
      <c r="D35" s="150"/>
      <c r="E35" s="150"/>
      <c r="F35" s="150"/>
      <c r="G35" s="150"/>
      <c r="H35" s="150"/>
      <c r="I35" s="90">
        <v>10</v>
      </c>
      <c r="J35" s="91"/>
      <c r="K35" s="92">
        <f t="shared" ref="K35:K38" si="5">J35*$I35</f>
        <v>0</v>
      </c>
      <c r="L35" s="91"/>
      <c r="M35" s="92">
        <f t="shared" si="1"/>
        <v>0</v>
      </c>
      <c r="N35" s="91"/>
      <c r="O35" s="92">
        <f t="shared" si="2"/>
        <v>0</v>
      </c>
      <c r="P35" s="91"/>
      <c r="Q35" s="92">
        <f t="shared" si="3"/>
        <v>0</v>
      </c>
      <c r="R35" s="91"/>
      <c r="S35" s="93">
        <f t="shared" si="4"/>
        <v>0</v>
      </c>
    </row>
    <row r="36" spans="1:19" ht="11.25" hidden="1">
      <c r="A36" s="7">
        <f t="shared" si="0"/>
        <v>33</v>
      </c>
      <c r="B36" s="150" t="s">
        <v>54</v>
      </c>
      <c r="C36" s="150"/>
      <c r="D36" s="150"/>
      <c r="E36" s="150"/>
      <c r="F36" s="150"/>
      <c r="G36" s="150"/>
      <c r="H36" s="150"/>
      <c r="I36" s="90">
        <v>10</v>
      </c>
      <c r="J36" s="91"/>
      <c r="K36" s="92">
        <f t="shared" si="5"/>
        <v>0</v>
      </c>
      <c r="L36" s="91"/>
      <c r="M36" s="92">
        <f t="shared" si="1"/>
        <v>0</v>
      </c>
      <c r="N36" s="91"/>
      <c r="O36" s="92">
        <f t="shared" si="2"/>
        <v>0</v>
      </c>
      <c r="P36" s="91"/>
      <c r="Q36" s="92">
        <f t="shared" si="3"/>
        <v>0</v>
      </c>
      <c r="R36" s="91"/>
      <c r="S36" s="93">
        <f t="shared" si="4"/>
        <v>0</v>
      </c>
    </row>
    <row r="37" spans="1:19" ht="11.25" hidden="1">
      <c r="A37" s="7">
        <f t="shared" si="0"/>
        <v>34</v>
      </c>
      <c r="B37" s="150" t="s">
        <v>55</v>
      </c>
      <c r="C37" s="150"/>
      <c r="D37" s="150"/>
      <c r="E37" s="150"/>
      <c r="F37" s="150"/>
      <c r="G37" s="150"/>
      <c r="H37" s="150"/>
      <c r="I37" s="90">
        <v>10</v>
      </c>
      <c r="J37" s="91"/>
      <c r="K37" s="92">
        <f t="shared" si="5"/>
        <v>0</v>
      </c>
      <c r="L37" s="91"/>
      <c r="M37" s="92">
        <f t="shared" si="1"/>
        <v>0</v>
      </c>
      <c r="N37" s="91"/>
      <c r="O37" s="92">
        <f t="shared" si="2"/>
        <v>0</v>
      </c>
      <c r="P37" s="91"/>
      <c r="Q37" s="92">
        <f t="shared" si="3"/>
        <v>0</v>
      </c>
      <c r="R37" s="91"/>
      <c r="S37" s="93">
        <f t="shared" si="4"/>
        <v>0</v>
      </c>
    </row>
    <row r="38" spans="1:19" ht="11.25" hidden="1">
      <c r="A38" s="7">
        <f t="shared" si="0"/>
        <v>35</v>
      </c>
      <c r="B38" s="140" t="s">
        <v>56</v>
      </c>
      <c r="C38" s="140"/>
      <c r="D38" s="140"/>
      <c r="E38" s="140"/>
      <c r="F38" s="140"/>
      <c r="G38" s="140"/>
      <c r="H38" s="140"/>
      <c r="I38" s="94">
        <v>10</v>
      </c>
      <c r="J38" s="95"/>
      <c r="K38" s="96">
        <f t="shared" si="5"/>
        <v>0</v>
      </c>
      <c r="L38" s="95"/>
      <c r="M38" s="96">
        <f t="shared" si="1"/>
        <v>0</v>
      </c>
      <c r="N38" s="95"/>
      <c r="O38" s="96">
        <f t="shared" si="2"/>
        <v>0</v>
      </c>
      <c r="P38" s="95"/>
      <c r="Q38" s="96">
        <f t="shared" si="3"/>
        <v>0</v>
      </c>
      <c r="R38" s="95"/>
      <c r="S38" s="97">
        <f t="shared" si="4"/>
        <v>0</v>
      </c>
    </row>
    <row r="39" spans="1:19" s="33" customFormat="1" ht="11.25" hidden="1">
      <c r="A39" s="7">
        <f t="shared" si="0"/>
        <v>36</v>
      </c>
      <c r="B39" s="98" t="s">
        <v>57</v>
      </c>
      <c r="C39" s="99"/>
      <c r="D39" s="99"/>
      <c r="E39" s="99"/>
      <c r="F39" s="99"/>
      <c r="G39" s="99"/>
      <c r="H39" s="99"/>
      <c r="I39" s="100">
        <f>SUM(I32:I38)</f>
        <v>50</v>
      </c>
      <c r="J39" s="101"/>
      <c r="K39" s="102">
        <f>SUM(K32:K38)</f>
        <v>0</v>
      </c>
      <c r="L39" s="101"/>
      <c r="M39" s="102">
        <f t="shared" ref="M39" si="6">SUM(M32:M38)</f>
        <v>0</v>
      </c>
      <c r="N39" s="101"/>
      <c r="O39" s="102">
        <f t="shared" ref="O39" si="7">SUM(O32:O38)</f>
        <v>0</v>
      </c>
      <c r="P39" s="101"/>
      <c r="Q39" s="102">
        <f t="shared" ref="Q39" si="8">SUM(Q32:Q38)</f>
        <v>0</v>
      </c>
      <c r="R39" s="101"/>
      <c r="S39" s="103">
        <f t="shared" ref="S39" si="9">SUM(S32:S38)</f>
        <v>0</v>
      </c>
    </row>
    <row r="40" spans="1:19" s="33" customFormat="1" ht="11.25" hidden="1">
      <c r="A40" s="7">
        <f t="shared" si="0"/>
        <v>37</v>
      </c>
      <c r="B40" s="104" t="s">
        <v>58</v>
      </c>
      <c r="C40" s="105"/>
      <c r="D40" s="105"/>
      <c r="E40" s="105"/>
      <c r="F40" s="105"/>
      <c r="G40" s="105"/>
      <c r="H40" s="105"/>
      <c r="I40" s="106"/>
      <c r="J40" s="107"/>
      <c r="K40" s="108"/>
      <c r="L40" s="107"/>
      <c r="M40" s="108"/>
      <c r="N40" s="107"/>
      <c r="O40" s="108"/>
      <c r="P40" s="107"/>
      <c r="Q40" s="108"/>
      <c r="R40" s="107"/>
      <c r="S40" s="109"/>
    </row>
    <row r="41" spans="1:19" s="33" customFormat="1" ht="11.25" hidden="1">
      <c r="A41" s="7">
        <f t="shared" si="0"/>
        <v>38</v>
      </c>
      <c r="B41" s="110" t="s">
        <v>59</v>
      </c>
      <c r="C41" s="110"/>
      <c r="D41" s="141" t="s">
        <v>60</v>
      </c>
      <c r="E41" s="141"/>
      <c r="F41" s="141"/>
      <c r="G41" s="141"/>
      <c r="H41" s="142"/>
      <c r="I41" s="111">
        <v>30</v>
      </c>
      <c r="J41" s="112"/>
      <c r="K41" s="113">
        <f>J41*$I41</f>
        <v>0</v>
      </c>
      <c r="L41" s="112"/>
      <c r="M41" s="113">
        <f>L41*$I41</f>
        <v>0</v>
      </c>
      <c r="N41" s="112"/>
      <c r="O41" s="113">
        <f>N41*$I41</f>
        <v>0</v>
      </c>
      <c r="P41" s="112"/>
      <c r="Q41" s="113">
        <f>P41*$I41</f>
        <v>0</v>
      </c>
      <c r="R41" s="112"/>
      <c r="S41" s="114">
        <f>R41*$I41</f>
        <v>0</v>
      </c>
    </row>
    <row r="42" spans="1:19" s="33" customFormat="1" ht="11.25" hidden="1">
      <c r="A42" s="7">
        <f t="shared" si="0"/>
        <v>39</v>
      </c>
      <c r="B42" s="104" t="s">
        <v>61</v>
      </c>
      <c r="C42" s="105"/>
      <c r="D42" s="105"/>
      <c r="E42" s="105"/>
      <c r="F42" s="105"/>
      <c r="G42" s="105"/>
      <c r="H42" s="105"/>
      <c r="I42" s="106"/>
      <c r="J42" s="107"/>
      <c r="K42" s="108"/>
      <c r="L42" s="107"/>
      <c r="M42" s="108"/>
      <c r="N42" s="107"/>
      <c r="O42" s="108"/>
      <c r="P42" s="107"/>
      <c r="Q42" s="108"/>
      <c r="R42" s="107"/>
      <c r="S42" s="109"/>
    </row>
    <row r="43" spans="1:19" s="33" customFormat="1" ht="11.25" hidden="1">
      <c r="A43" s="7">
        <f t="shared" si="0"/>
        <v>40</v>
      </c>
      <c r="B43" s="115" t="s">
        <v>62</v>
      </c>
      <c r="C43" s="1"/>
      <c r="D43" s="1"/>
      <c r="E43" s="1"/>
      <c r="F43" s="1"/>
      <c r="G43" s="1"/>
      <c r="H43" s="1"/>
      <c r="I43" s="116">
        <v>20</v>
      </c>
      <c r="J43" s="117"/>
      <c r="K43" s="118">
        <f>J43*$I43</f>
        <v>0</v>
      </c>
      <c r="L43" s="117"/>
      <c r="M43" s="118">
        <f>L43*$I43</f>
        <v>0</v>
      </c>
      <c r="N43" s="117"/>
      <c r="O43" s="118">
        <f>N43*$I43</f>
        <v>0</v>
      </c>
      <c r="P43" s="117"/>
      <c r="Q43" s="118">
        <f>P43*$I43</f>
        <v>0</v>
      </c>
      <c r="R43" s="117"/>
      <c r="S43" s="119">
        <f>R43*$I43</f>
        <v>0</v>
      </c>
    </row>
    <row r="44" spans="1:19" s="33" customFormat="1" ht="12.75" hidden="1">
      <c r="A44" s="7">
        <f t="shared" si="0"/>
        <v>41</v>
      </c>
      <c r="B44" s="120" t="s">
        <v>63</v>
      </c>
      <c r="C44" s="121"/>
      <c r="D44" s="121"/>
      <c r="E44" s="121"/>
      <c r="F44" s="121"/>
      <c r="G44" s="121"/>
      <c r="H44" s="121"/>
      <c r="I44" s="122">
        <f>I39+I41+I43</f>
        <v>100</v>
      </c>
      <c r="J44" s="123"/>
      <c r="K44" s="124">
        <f>SUM(K39:K43)</f>
        <v>0</v>
      </c>
      <c r="L44" s="123"/>
      <c r="M44" s="124">
        <f t="shared" ref="M44" si="10">SUM(M39:M43)</f>
        <v>0</v>
      </c>
      <c r="N44" s="123"/>
      <c r="O44" s="124">
        <f t="shared" ref="O44" si="11">SUM(O39:O43)</f>
        <v>0</v>
      </c>
      <c r="P44" s="123"/>
      <c r="Q44" s="124">
        <f t="shared" ref="Q44" si="12">SUM(Q39:Q43)</f>
        <v>0</v>
      </c>
      <c r="R44" s="123"/>
      <c r="S44" s="125">
        <f t="shared" ref="S44" si="13">SUM(S39:S43)</f>
        <v>0</v>
      </c>
    </row>
    <row r="45" spans="1:19" ht="13.5" hidden="1" thickBot="1">
      <c r="A45" s="7">
        <f t="shared" si="0"/>
        <v>42</v>
      </c>
      <c r="B45" s="126" t="s">
        <v>64</v>
      </c>
      <c r="C45" s="127"/>
      <c r="D45" s="127"/>
      <c r="E45" s="127"/>
      <c r="F45" s="127"/>
      <c r="G45" s="127"/>
      <c r="H45" s="127"/>
      <c r="I45" s="128"/>
      <c r="J45" s="129"/>
      <c r="K45" s="130" t="e">
        <f>_xlfn.RANK.EQ(K44,[1]Auswahllisten!G2:G21)</f>
        <v>#REF!</v>
      </c>
      <c r="L45" s="129"/>
      <c r="M45" s="130" t="e">
        <f>_xlfn.RANK.EQ(M44,[1]Auswahllisten!G2:G21)</f>
        <v>#REF!</v>
      </c>
      <c r="N45" s="129"/>
      <c r="O45" s="130" t="e">
        <f>_xlfn.RANK.EQ(O44,[1]Auswahllisten!G2:G21)</f>
        <v>#REF!</v>
      </c>
      <c r="P45" s="129"/>
      <c r="Q45" s="130" t="e">
        <f>_xlfn.RANK.EQ(Q44,[1]Auswahllisten!G2:G21)</f>
        <v>#REF!</v>
      </c>
      <c r="R45" s="131"/>
      <c r="S45" s="132" t="e">
        <f>_xlfn.RANK.EQ(S44,[1]Auswahllisten!G2:G21)</f>
        <v>#REF!</v>
      </c>
    </row>
    <row r="46" spans="1:19" ht="10.15" hidden="1" customHeight="1"/>
    <row r="47" spans="1:19" ht="6" customHeight="1"/>
    <row r="48" spans="1:19" ht="21.2" customHeight="1">
      <c r="A48" s="135"/>
      <c r="B48" s="143" t="s">
        <v>65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</row>
    <row r="49" spans="2:19" ht="22.5" customHeight="1">
      <c r="B49" s="136"/>
      <c r="C49" s="136"/>
      <c r="D49" s="137" t="s">
        <v>66</v>
      </c>
      <c r="E49" s="137"/>
      <c r="F49" s="144"/>
      <c r="G49" s="145"/>
      <c r="H49" s="145"/>
      <c r="I49" s="145"/>
      <c r="M49" s="16" t="s">
        <v>67</v>
      </c>
      <c r="P49" s="144"/>
      <c r="Q49" s="145"/>
      <c r="R49" s="145"/>
      <c r="S49" s="145"/>
    </row>
    <row r="50" spans="2:19" ht="10.15" customHeight="1">
      <c r="D50"/>
      <c r="E50"/>
      <c r="F50" s="146" t="s">
        <v>68</v>
      </c>
      <c r="G50" s="146"/>
      <c r="H50" s="147"/>
      <c r="I50" s="147"/>
      <c r="J50" s="14"/>
      <c r="K50" s="115"/>
      <c r="L50" s="14"/>
      <c r="M50" s="115"/>
      <c r="N50" s="14"/>
      <c r="O50" s="115"/>
      <c r="P50" s="146" t="s">
        <v>68</v>
      </c>
      <c r="Q50" s="146"/>
      <c r="R50" s="147"/>
      <c r="S50" s="147"/>
    </row>
  </sheetData>
  <sheetProtection selectLockedCells="1"/>
  <protectedRanges>
    <protectedRange sqref="J23:S25" name="Bereich2"/>
    <protectedRange sqref="D4:G6 J4:O6 R4:S5 J8:S8 J23:S23 H15:H16 H20 E22 F21 J11:S17 F49 P49 C21:C22 J20:S22" name="Bereich1"/>
  </protectedRanges>
  <dataConsolidate/>
  <mergeCells count="127">
    <mergeCell ref="D5:G5"/>
    <mergeCell ref="H5:I6"/>
    <mergeCell ref="J5:O6"/>
    <mergeCell ref="P5:Q5"/>
    <mergeCell ref="R5:S5"/>
    <mergeCell ref="D6:G6"/>
    <mergeCell ref="R6:S6"/>
    <mergeCell ref="A1:P1"/>
    <mergeCell ref="Q1:S1"/>
    <mergeCell ref="R2:S2"/>
    <mergeCell ref="B4:C4"/>
    <mergeCell ref="D4:G4"/>
    <mergeCell ref="H4:I4"/>
    <mergeCell ref="J4:O4"/>
    <mergeCell ref="P4:Q4"/>
    <mergeCell ref="R4:S4"/>
    <mergeCell ref="J8:K8"/>
    <mergeCell ref="L8:M8"/>
    <mergeCell ref="N8:O8"/>
    <mergeCell ref="P8:Q8"/>
    <mergeCell ref="R8:S8"/>
    <mergeCell ref="J10:K10"/>
    <mergeCell ref="L10:M10"/>
    <mergeCell ref="N10:O10"/>
    <mergeCell ref="P10:Q10"/>
    <mergeCell ref="R10:S10"/>
    <mergeCell ref="B12:I12"/>
    <mergeCell ref="J12:K12"/>
    <mergeCell ref="L12:M12"/>
    <mergeCell ref="N12:O12"/>
    <mergeCell ref="P12:Q12"/>
    <mergeCell ref="R12:S12"/>
    <mergeCell ref="B11:G11"/>
    <mergeCell ref="J11:K11"/>
    <mergeCell ref="L11:M11"/>
    <mergeCell ref="N11:O11"/>
    <mergeCell ref="P11:Q11"/>
    <mergeCell ref="R11:S11"/>
    <mergeCell ref="B14:G14"/>
    <mergeCell ref="J14:K14"/>
    <mergeCell ref="L14:M14"/>
    <mergeCell ref="N14:O14"/>
    <mergeCell ref="P14:Q14"/>
    <mergeCell ref="R14:S14"/>
    <mergeCell ref="B13:I13"/>
    <mergeCell ref="J13:K13"/>
    <mergeCell ref="L13:M13"/>
    <mergeCell ref="N13:O13"/>
    <mergeCell ref="P13:Q13"/>
    <mergeCell ref="R13:S13"/>
    <mergeCell ref="B16:F16"/>
    <mergeCell ref="J16:K16"/>
    <mergeCell ref="L16:M16"/>
    <mergeCell ref="N16:O16"/>
    <mergeCell ref="P16:Q16"/>
    <mergeCell ref="R16:S16"/>
    <mergeCell ref="B15:F15"/>
    <mergeCell ref="J15:K15"/>
    <mergeCell ref="L15:M15"/>
    <mergeCell ref="N15:O15"/>
    <mergeCell ref="P15:Q15"/>
    <mergeCell ref="R15:S15"/>
    <mergeCell ref="J17:K17"/>
    <mergeCell ref="L17:M17"/>
    <mergeCell ref="N17:O17"/>
    <mergeCell ref="P17:Q17"/>
    <mergeCell ref="R17:S17"/>
    <mergeCell ref="J18:K18"/>
    <mergeCell ref="L18:M18"/>
    <mergeCell ref="N18:O18"/>
    <mergeCell ref="P18:Q18"/>
    <mergeCell ref="R18:S18"/>
    <mergeCell ref="J19:K19"/>
    <mergeCell ref="L19:M19"/>
    <mergeCell ref="N19:O19"/>
    <mergeCell ref="P19:Q19"/>
    <mergeCell ref="R19:S19"/>
    <mergeCell ref="B20:G20"/>
    <mergeCell ref="J20:K20"/>
    <mergeCell ref="L20:M20"/>
    <mergeCell ref="N20:O20"/>
    <mergeCell ref="P20:Q20"/>
    <mergeCell ref="R23:S23"/>
    <mergeCell ref="R20:S20"/>
    <mergeCell ref="D21:E21"/>
    <mergeCell ref="F21:I21"/>
    <mergeCell ref="J21:K22"/>
    <mergeCell ref="L21:M22"/>
    <mergeCell ref="N21:O22"/>
    <mergeCell ref="P21:Q22"/>
    <mergeCell ref="R21:S22"/>
    <mergeCell ref="E22:G22"/>
    <mergeCell ref="H22:I22"/>
    <mergeCell ref="B25:I25"/>
    <mergeCell ref="J25:K25"/>
    <mergeCell ref="L25:M25"/>
    <mergeCell ref="N25:O25"/>
    <mergeCell ref="P25:Q25"/>
    <mergeCell ref="B23:I23"/>
    <mergeCell ref="J23:K23"/>
    <mergeCell ref="L23:M23"/>
    <mergeCell ref="N23:O23"/>
    <mergeCell ref="P23:Q23"/>
    <mergeCell ref="R25:S25"/>
    <mergeCell ref="J26:K26"/>
    <mergeCell ref="L26:M26"/>
    <mergeCell ref="N26:O26"/>
    <mergeCell ref="P26:Q26"/>
    <mergeCell ref="R26:S26"/>
    <mergeCell ref="J24:K24"/>
    <mergeCell ref="L24:M24"/>
    <mergeCell ref="N24:O24"/>
    <mergeCell ref="P24:Q24"/>
    <mergeCell ref="R24:S24"/>
    <mergeCell ref="B38:H38"/>
    <mergeCell ref="D41:H41"/>
    <mergeCell ref="B48:S48"/>
    <mergeCell ref="F49:I49"/>
    <mergeCell ref="P49:S49"/>
    <mergeCell ref="F50:I50"/>
    <mergeCell ref="P50:S50"/>
    <mergeCell ref="B29:H29"/>
    <mergeCell ref="B30:H30"/>
    <mergeCell ref="B34:H34"/>
    <mergeCell ref="B35:H35"/>
    <mergeCell ref="B36:H36"/>
    <mergeCell ref="B37:H37"/>
  </mergeCells>
  <conditionalFormatting sqref="I44">
    <cfRule type="cellIs" dxfId="0" priority="1" operator="notEqual">
      <formula>100</formula>
    </cfRule>
  </conditionalFormatting>
  <dataValidations count="8">
    <dataValidation allowBlank="1" showInputMessage="1" sqref="F49 P49" xr:uid="{CB06B036-BD4F-4A50-8421-C1D33A9404EE}"/>
    <dataValidation type="list" allowBlank="1" showInputMessage="1" showErrorMessage="1" sqref="J23:S23 J20:S20 J25:S25" xr:uid="{E08019B1-14B7-4DA2-9E8C-5C01F4FB6DC5}">
      <formula1>geeignet_ungeeignet</formula1>
    </dataValidation>
    <dataValidation type="list" allowBlank="1" showInputMessage="1" sqref="J17:S17" xr:uid="{6F52445D-65E5-4456-AB96-A53772ED6C9C}">
      <formula1>geeignet_ungeeignet</formula1>
    </dataValidation>
    <dataValidation type="list" allowBlank="1" showInputMessage="1" sqref="J21:S22 J15:S16 O11 N11:N13 Q11 P11:P13 M11 L11:L13 S11 R11:R13 K11 J11:J13" xr:uid="{927345FD-0EF2-406D-B07E-FB0ACBFAEFFD}">
      <formula1>Auswahl_ja_nein</formula1>
    </dataValidation>
    <dataValidation type="list" allowBlank="1" showInputMessage="1" showErrorMessage="1" sqref="C21:C22" xr:uid="{2ADC6653-C440-497E-8BF7-E1EC71E3B062}">
      <formula1>Mindestzahl</formula1>
    </dataValidation>
    <dataValidation type="list" allowBlank="1" showInputMessage="1" sqref="E22:F22 D41" xr:uid="{30469215-0FB9-44FD-9FF4-82853949E36E}">
      <formula1>Länder_und_Regionen</formula1>
    </dataValidation>
    <dataValidation type="decimal" allowBlank="1" showInputMessage="1" showErrorMessage="1" error="Max. 10 Punkte" sqref="R33:R38 P33:P38 N33:N38 L33:L38 J33:J38" xr:uid="{C858B47A-8269-4276-93E5-B656AE54ABAA}">
      <formula1>0</formula1>
      <formula2>10</formula2>
    </dataValidation>
    <dataValidation type="whole" errorStyle="warning" allowBlank="1" showInputMessage="1" showErrorMessage="1" sqref="I33:I38 I41 I43" xr:uid="{5AB51E79-ADE1-483B-AEE4-3987589AFCD9}">
      <formula1>0</formula1>
      <formula2>100</formula2>
    </dataValidation>
  </dataValidations>
  <pageMargins left="0.39370078740157483" right="0.39370078740157483" top="0.39370078740157483" bottom="0.31496062992125984" header="0" footer="0.19685039370078741"/>
  <pageSetup paperSize="9" scale="79" orientation="landscape" cellComments="asDisplayed" horizontalDpi="300" verticalDpi="300" r:id="rId1"/>
  <headerFooter>
    <oddFooter>&amp;L&amp;7Form 31-1-6-en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7EC1016B0D59439B61F66329064187" ma:contentTypeVersion="16" ma:contentTypeDescription="Ein neues Dokument erstellen." ma:contentTypeScope="" ma:versionID="1d62748c2cbd2d73df314fe1d93f6c0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843b22e48a3917f2b5f74fb63c67449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Duedate xmlns="4799409f-57aa-4f86-9830-b653c7b8dd60" xsi:nil="true"/>
    <Comments xmlns="4799409f-57aa-4f86-9830-b653c7b8dd60"/>
  </documentManagement>
</p:properties>
</file>

<file path=customXml/itemProps1.xml><?xml version="1.0" encoding="utf-8"?>
<ds:datastoreItem xmlns:ds="http://schemas.openxmlformats.org/officeDocument/2006/customXml" ds:itemID="{7106B719-3BDF-4A25-87BA-B5DE62C68D14}"/>
</file>

<file path=customXml/itemProps2.xml><?xml version="1.0" encoding="utf-8"?>
<ds:datastoreItem xmlns:ds="http://schemas.openxmlformats.org/officeDocument/2006/customXml" ds:itemID="{35F95EF7-18BD-4DCE-8693-247E9E4D5AE0}"/>
</file>

<file path=customXml/itemProps3.xml><?xml version="1.0" encoding="utf-8"?>
<ds:datastoreItem xmlns:ds="http://schemas.openxmlformats.org/officeDocument/2006/customXml" ds:itemID="{25C799E9-3D2D-4366-9658-F4831ACDA8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CandidateTenderer 1 - 5</vt:lpstr>
      <vt:lpstr>'CandidateTenderer 1 - 5'!Print_Area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Mahoro, Jean Pierre GIZ RW</dc:creator>
  <cp:keywords/>
  <dc:description/>
  <cp:lastModifiedBy>Mahoro, Jean Pierre GIZ RW</cp:lastModifiedBy>
  <cp:revision/>
  <dcterms:created xsi:type="dcterms:W3CDTF">2025-05-19T10:05:56Z</dcterms:created>
  <dcterms:modified xsi:type="dcterms:W3CDTF">2025-05-22T13:43:55Z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</Properties>
</file>